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4CB1D8D-DAA5-44E8-A6D9-684BBFD8308F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삼척(전입)" sheetId="20" r:id="rId1"/>
    <sheet name="삼척(전출(삼척-&gt;타캠퍼스))" sheetId="18" r:id="rId2"/>
  </sheets>
  <definedNames>
    <definedName name="_xlnm._FilterDatabase" localSheetId="0" hidden="1">'삼척(전입)'!$A$8:$AA$65</definedName>
    <definedName name="_xlnm._FilterDatabase" localSheetId="1" hidden="1">'삼척(전출(삼척-&gt;타캠퍼스))'!$A$8:$U$65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2" i="18" l="1"/>
  <c r="Q40" i="18"/>
  <c r="Q39" i="18"/>
  <c r="Q36" i="18"/>
  <c r="Q37" i="18"/>
  <c r="Q35" i="18"/>
  <c r="K40" i="18"/>
  <c r="K39" i="18"/>
  <c r="K34" i="18"/>
  <c r="I40" i="18"/>
  <c r="I39" i="18"/>
  <c r="I34" i="18"/>
  <c r="P9" i="18"/>
  <c r="I11" i="18"/>
  <c r="I12" i="18"/>
  <c r="I10" i="18"/>
  <c r="I15" i="18"/>
  <c r="F59" i="18" l="1"/>
  <c r="F60" i="18"/>
  <c r="F61" i="18"/>
  <c r="F62" i="18"/>
  <c r="G42" i="18"/>
  <c r="H42" i="18"/>
  <c r="J42" i="18"/>
  <c r="L42" i="18"/>
  <c r="M42" i="18"/>
  <c r="O42" i="18"/>
  <c r="P42" i="18"/>
  <c r="R42" i="18"/>
  <c r="E42" i="18"/>
  <c r="G33" i="18"/>
  <c r="H33" i="18"/>
  <c r="I33" i="18"/>
  <c r="J33" i="18"/>
  <c r="K33" i="18"/>
  <c r="L33" i="18"/>
  <c r="M33" i="18"/>
  <c r="O33" i="18"/>
  <c r="P33" i="18"/>
  <c r="Q33" i="18"/>
  <c r="R33" i="18"/>
  <c r="E33" i="18"/>
  <c r="N63" i="18"/>
  <c r="Q63" i="18" s="1"/>
  <c r="N64" i="18"/>
  <c r="Q64" i="18" s="1"/>
  <c r="I63" i="18"/>
  <c r="K63" i="18" s="1"/>
  <c r="I64" i="18"/>
  <c r="K64" i="18" s="1"/>
  <c r="F63" i="18"/>
  <c r="F64" i="18"/>
  <c r="Q16" i="18"/>
  <c r="Q20" i="18"/>
  <c r="Q26" i="18"/>
  <c r="N16" i="18"/>
  <c r="N17" i="18"/>
  <c r="Q17" i="18" s="1"/>
  <c r="N18" i="18"/>
  <c r="Q18" i="18" s="1"/>
  <c r="N20" i="18"/>
  <c r="N21" i="18"/>
  <c r="Q21" i="18" s="1"/>
  <c r="N22" i="18"/>
  <c r="Q22" i="18" s="1"/>
  <c r="N23" i="18"/>
  <c r="Q23" i="18" s="1"/>
  <c r="N24" i="18"/>
  <c r="Q24" i="18" s="1"/>
  <c r="N26" i="18"/>
  <c r="N27" i="18"/>
  <c r="Q27" i="18" s="1"/>
  <c r="N28" i="18"/>
  <c r="Q28" i="18" s="1"/>
  <c r="N29" i="18"/>
  <c r="Q29" i="18" s="1"/>
  <c r="N31" i="18"/>
  <c r="Q31" i="18" s="1"/>
  <c r="N32" i="18"/>
  <c r="Q32" i="18" s="1"/>
  <c r="N35" i="18"/>
  <c r="N36" i="18"/>
  <c r="N37" i="18"/>
  <c r="N39" i="18"/>
  <c r="N40" i="18"/>
  <c r="I19" i="18"/>
  <c r="K19" i="18" s="1"/>
  <c r="I20" i="18"/>
  <c r="K20" i="18" s="1"/>
  <c r="I21" i="18"/>
  <c r="I22" i="18"/>
  <c r="K22" i="18" s="1"/>
  <c r="I25" i="18"/>
  <c r="K25" i="18" s="1"/>
  <c r="I30" i="18"/>
  <c r="K30" i="18" s="1"/>
  <c r="K15" i="18"/>
  <c r="K21" i="18"/>
  <c r="F13" i="18"/>
  <c r="F14" i="18"/>
  <c r="F15" i="18"/>
  <c r="F40" i="18"/>
  <c r="F39" i="18"/>
  <c r="F34" i="18"/>
  <c r="N33" i="18" l="1"/>
  <c r="F33" i="18"/>
  <c r="N54" i="20"/>
  <c r="Q54" i="20" s="1"/>
  <c r="N55" i="20"/>
  <c r="Q55" i="20" s="1"/>
  <c r="N56" i="20"/>
  <c r="Q56" i="20" s="1"/>
  <c r="N57" i="20"/>
  <c r="Q57" i="20" s="1"/>
  <c r="N58" i="20"/>
  <c r="Q58" i="20" s="1"/>
  <c r="N63" i="20"/>
  <c r="Q63" i="20" s="1"/>
  <c r="N64" i="20"/>
  <c r="Q64" i="20" s="1"/>
  <c r="K55" i="20"/>
  <c r="I55" i="20"/>
  <c r="I56" i="20"/>
  <c r="K56" i="20" s="1"/>
  <c r="I57" i="20"/>
  <c r="K57" i="20" s="1"/>
  <c r="I58" i="20"/>
  <c r="K58" i="20" s="1"/>
  <c r="I63" i="20"/>
  <c r="K63" i="20" s="1"/>
  <c r="I64" i="20"/>
  <c r="K64" i="20" s="1"/>
  <c r="F61" i="20"/>
  <c r="F62" i="20"/>
  <c r="F63" i="20"/>
  <c r="F64" i="20"/>
  <c r="F53" i="20"/>
  <c r="F58" i="20"/>
  <c r="F59" i="20"/>
  <c r="G42" i="20"/>
  <c r="H42" i="20"/>
  <c r="J42" i="20"/>
  <c r="L42" i="20"/>
  <c r="M42" i="20"/>
  <c r="O42" i="20"/>
  <c r="P42" i="20"/>
  <c r="R42" i="20"/>
  <c r="E42" i="20"/>
  <c r="G33" i="20"/>
  <c r="H33" i="20"/>
  <c r="J33" i="20"/>
  <c r="L33" i="20"/>
  <c r="M33" i="20"/>
  <c r="O33" i="20"/>
  <c r="P33" i="20"/>
  <c r="R33" i="20"/>
  <c r="E33" i="20"/>
  <c r="N34" i="20"/>
  <c r="N35" i="20"/>
  <c r="Q35" i="20" s="1"/>
  <c r="N36" i="20"/>
  <c r="Q36" i="20" s="1"/>
  <c r="F20" i="20"/>
  <c r="F21" i="20"/>
  <c r="F22" i="20"/>
  <c r="F25" i="20"/>
  <c r="F30" i="20"/>
  <c r="I25" i="20"/>
  <c r="K25" i="20" s="1"/>
  <c r="I30" i="20"/>
  <c r="K30" i="20" s="1"/>
  <c r="I11" i="20"/>
  <c r="K11" i="20" s="1"/>
  <c r="I12" i="20"/>
  <c r="K12" i="20" s="1"/>
  <c r="I15" i="20"/>
  <c r="K15" i="20" s="1"/>
  <c r="I19" i="20"/>
  <c r="K19" i="20" s="1"/>
  <c r="I21" i="20"/>
  <c r="I38" i="20"/>
  <c r="K38" i="20" s="1"/>
  <c r="F38" i="20"/>
  <c r="N40" i="20"/>
  <c r="Q40" i="20" s="1"/>
  <c r="I40" i="20"/>
  <c r="K40" i="20" s="1"/>
  <c r="F40" i="20"/>
  <c r="N39" i="20"/>
  <c r="Q39" i="20" s="1"/>
  <c r="I39" i="20"/>
  <c r="K39" i="20" s="1"/>
  <c r="F39" i="20"/>
  <c r="F13" i="20"/>
  <c r="F14" i="20"/>
  <c r="Q49" i="20"/>
  <c r="N46" i="18"/>
  <c r="Q46" i="18" s="1"/>
  <c r="F30" i="18"/>
  <c r="F25" i="18"/>
  <c r="F19" i="18"/>
  <c r="F33" i="20" l="1"/>
  <c r="K33" i="20"/>
  <c r="N33" i="20"/>
  <c r="I33" i="20"/>
  <c r="Q34" i="20"/>
  <c r="Q33" i="20" s="1"/>
  <c r="N46" i="20"/>
  <c r="N29" i="20"/>
  <c r="Q29" i="20" s="1"/>
  <c r="N24" i="20"/>
  <c r="Q24" i="20" s="1"/>
  <c r="Q46" i="20" l="1"/>
  <c r="F60" i="20"/>
  <c r="F15" i="20"/>
  <c r="F19" i="20"/>
  <c r="K49" i="20" l="1"/>
  <c r="N23" i="20" l="1"/>
  <c r="Q23" i="20" s="1"/>
  <c r="E9" i="20" l="1"/>
  <c r="G9" i="20"/>
  <c r="H9" i="20"/>
  <c r="J9" i="20"/>
  <c r="L9" i="20"/>
  <c r="M9" i="20"/>
  <c r="O9" i="20"/>
  <c r="P9" i="20"/>
  <c r="R9" i="20"/>
  <c r="N11" i="20"/>
  <c r="Q11" i="20" s="1"/>
  <c r="N12" i="20"/>
  <c r="Q12" i="20" s="1"/>
  <c r="N16" i="20"/>
  <c r="Q16" i="20" s="1"/>
  <c r="N17" i="20"/>
  <c r="Q17" i="20" s="1"/>
  <c r="N18" i="20"/>
  <c r="Q18" i="20" s="1"/>
  <c r="K21" i="20"/>
  <c r="N21" i="20"/>
  <c r="Q21" i="20" s="1"/>
  <c r="I22" i="20"/>
  <c r="K22" i="20" s="1"/>
  <c r="N22" i="20"/>
  <c r="Q22" i="20" s="1"/>
  <c r="N26" i="20"/>
  <c r="Q26" i="20" s="1"/>
  <c r="N27" i="20"/>
  <c r="Q27" i="20" s="1"/>
  <c r="N28" i="20"/>
  <c r="Q28" i="20" s="1"/>
  <c r="N31" i="20"/>
  <c r="Q31" i="20" s="1"/>
  <c r="N32" i="20"/>
  <c r="Q32" i="20" s="1"/>
  <c r="K43" i="20"/>
  <c r="Q43" i="20"/>
  <c r="K44" i="20"/>
  <c r="Q44" i="20"/>
  <c r="K45" i="20"/>
  <c r="Q45" i="20"/>
  <c r="F46" i="20"/>
  <c r="I46" i="20"/>
  <c r="F47" i="20"/>
  <c r="I47" i="20"/>
  <c r="K47" i="20" s="1"/>
  <c r="N47" i="20"/>
  <c r="K48" i="20"/>
  <c r="Q48" i="20"/>
  <c r="K50" i="20"/>
  <c r="Q50" i="20"/>
  <c r="K51" i="20"/>
  <c r="Q51" i="20"/>
  <c r="E52" i="20"/>
  <c r="G52" i="20"/>
  <c r="G65" i="20" s="1"/>
  <c r="H52" i="20"/>
  <c r="J52" i="20"/>
  <c r="J65" i="20" s="1"/>
  <c r="L52" i="20"/>
  <c r="L65" i="20" s="1"/>
  <c r="M52" i="20"/>
  <c r="M65" i="20" s="1"/>
  <c r="O52" i="20"/>
  <c r="O65" i="20" s="1"/>
  <c r="P52" i="20"/>
  <c r="P65" i="20" s="1"/>
  <c r="R52" i="20"/>
  <c r="I53" i="20"/>
  <c r="N53" i="20"/>
  <c r="Q53" i="20" s="1"/>
  <c r="I54" i="20"/>
  <c r="K54" i="20" s="1"/>
  <c r="R65" i="20" l="1"/>
  <c r="H65" i="20"/>
  <c r="E65" i="20"/>
  <c r="Q47" i="20"/>
  <c r="Q42" i="20" s="1"/>
  <c r="N42" i="20"/>
  <c r="I42" i="20"/>
  <c r="F42" i="20"/>
  <c r="I9" i="20"/>
  <c r="F52" i="20"/>
  <c r="N9" i="20"/>
  <c r="N52" i="20"/>
  <c r="F9" i="20"/>
  <c r="F65" i="20" s="1"/>
  <c r="I52" i="20"/>
  <c r="Q52" i="20"/>
  <c r="K9" i="20"/>
  <c r="Q9" i="20"/>
  <c r="K46" i="20"/>
  <c r="K42" i="20" s="1"/>
  <c r="K53" i="20"/>
  <c r="K52" i="20" s="1"/>
  <c r="I65" i="20" l="1"/>
  <c r="Q65" i="20"/>
  <c r="N65" i="20"/>
  <c r="K65" i="20"/>
  <c r="E9" i="18"/>
  <c r="G9" i="18"/>
  <c r="H9" i="18"/>
  <c r="J9" i="18"/>
  <c r="J65" i="18" s="1"/>
  <c r="L9" i="18"/>
  <c r="M9" i="18"/>
  <c r="O9" i="18"/>
  <c r="P65" i="18"/>
  <c r="R9" i="18"/>
  <c r="K10" i="18"/>
  <c r="N10" i="18"/>
  <c r="Q10" i="18" s="1"/>
  <c r="K11" i="18"/>
  <c r="N11" i="18"/>
  <c r="Q11" i="18" s="1"/>
  <c r="K12" i="18"/>
  <c r="N12" i="18"/>
  <c r="Q12" i="18" s="1"/>
  <c r="F20" i="18"/>
  <c r="F21" i="18"/>
  <c r="F22" i="18"/>
  <c r="F43" i="18"/>
  <c r="I43" i="18"/>
  <c r="N43" i="18"/>
  <c r="F44" i="18"/>
  <c r="I44" i="18"/>
  <c r="K44" i="18" s="1"/>
  <c r="N44" i="18"/>
  <c r="Q44" i="18" s="1"/>
  <c r="F45" i="18"/>
  <c r="I45" i="18"/>
  <c r="K45" i="18" s="1"/>
  <c r="N45" i="18"/>
  <c r="F46" i="18"/>
  <c r="I46" i="18"/>
  <c r="K46" i="18" s="1"/>
  <c r="F47" i="18"/>
  <c r="I47" i="18"/>
  <c r="K47" i="18" s="1"/>
  <c r="N47" i="18"/>
  <c r="Q47" i="18" s="1"/>
  <c r="F48" i="18"/>
  <c r="I48" i="18"/>
  <c r="K48" i="18" s="1"/>
  <c r="N48" i="18"/>
  <c r="Q48" i="18" s="1"/>
  <c r="F49" i="18"/>
  <c r="I49" i="18"/>
  <c r="K49" i="18" s="1"/>
  <c r="N49" i="18"/>
  <c r="Q49" i="18" s="1"/>
  <c r="F50" i="18"/>
  <c r="I50" i="18"/>
  <c r="K50" i="18" s="1"/>
  <c r="N50" i="18"/>
  <c r="Q50" i="18" s="1"/>
  <c r="F51" i="18"/>
  <c r="I51" i="18"/>
  <c r="K51" i="18" s="1"/>
  <c r="N51" i="18"/>
  <c r="Q51" i="18" s="1"/>
  <c r="E52" i="18"/>
  <c r="G52" i="18"/>
  <c r="H52" i="18"/>
  <c r="L52" i="18"/>
  <c r="M52" i="18"/>
  <c r="O52" i="18"/>
  <c r="P52" i="18"/>
  <c r="R52" i="18"/>
  <c r="I53" i="18"/>
  <c r="K53" i="18" s="1"/>
  <c r="N53" i="18"/>
  <c r="Q53" i="18" s="1"/>
  <c r="I54" i="18"/>
  <c r="K54" i="18" s="1"/>
  <c r="N54" i="18"/>
  <c r="Q54" i="18" s="1"/>
  <c r="I55" i="18"/>
  <c r="K55" i="18" s="1"/>
  <c r="N55" i="18"/>
  <c r="Q55" i="18" s="1"/>
  <c r="I56" i="18"/>
  <c r="K56" i="18" s="1"/>
  <c r="N56" i="18"/>
  <c r="Q56" i="18" s="1"/>
  <c r="I57" i="18"/>
  <c r="K57" i="18" s="1"/>
  <c r="N57" i="18"/>
  <c r="Q57" i="18" s="1"/>
  <c r="F58" i="18"/>
  <c r="I58" i="18"/>
  <c r="K58" i="18" s="1"/>
  <c r="N58" i="18"/>
  <c r="Q58" i="18" s="1"/>
  <c r="K52" i="18" l="1"/>
  <c r="Q43" i="18"/>
  <c r="N42" i="18"/>
  <c r="I42" i="18"/>
  <c r="F42" i="18"/>
  <c r="O65" i="18"/>
  <c r="H65" i="18"/>
  <c r="L65" i="18"/>
  <c r="R65" i="18"/>
  <c r="M65" i="18"/>
  <c r="G65" i="18"/>
  <c r="E65" i="18"/>
  <c r="F52" i="18"/>
  <c r="F9" i="18"/>
  <c r="N9" i="18"/>
  <c r="N52" i="18"/>
  <c r="K9" i="18"/>
  <c r="Q52" i="18"/>
  <c r="Q9" i="18"/>
  <c r="I9" i="18"/>
  <c r="Q45" i="18"/>
  <c r="K43" i="18"/>
  <c r="K42" i="18" s="1"/>
  <c r="I52" i="18"/>
  <c r="Q42" i="18" l="1"/>
  <c r="Q65" i="18" s="1"/>
  <c r="F65" i="18"/>
  <c r="I65" i="18"/>
  <c r="N65" i="18"/>
  <c r="K65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진윤식</author>
  </authors>
  <commentList>
    <comment ref="V8" authorId="0" shapeId="0" xr:uid="{00000000-0006-0000-0200-000001000000}">
      <text>
        <r>
          <rPr>
            <sz val="9"/>
            <color indexed="81"/>
            <rFont val="돋움"/>
            <family val="3"/>
            <charset val="129"/>
          </rPr>
          <t>(1),(2)의 반영비율 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<sst xmlns="http://schemas.openxmlformats.org/spreadsheetml/2006/main" count="773" uniqueCount="219">
  <si>
    <t>대학명</t>
  </si>
  <si>
    <t>계열</t>
  </si>
  <si>
    <t>모집단위명</t>
  </si>
  <si>
    <t>소 계</t>
  </si>
  <si>
    <t xml:space="preserve">  </t>
  </si>
  <si>
    <t>인문사회</t>
  </si>
  <si>
    <t>공 학</t>
  </si>
  <si>
    <t>자연과학</t>
  </si>
  <si>
    <t>예 체 능</t>
  </si>
  <si>
    <t>간호학과</t>
  </si>
  <si>
    <t>계</t>
  </si>
  <si>
    <t>2학년</t>
    <phoneticPr fontId="1" type="noConversion"/>
  </si>
  <si>
    <t>3학년</t>
    <phoneticPr fontId="1" type="noConversion"/>
  </si>
  <si>
    <t>면접고사
실시여부</t>
    <phoneticPr fontId="1" type="noConversion"/>
  </si>
  <si>
    <t>실기고사
실시여부</t>
    <phoneticPr fontId="1" type="noConversion"/>
  </si>
  <si>
    <t>기타</t>
    <phoneticPr fontId="1" type="noConversion"/>
  </si>
  <si>
    <t>선발방법</t>
    <phoneticPr fontId="1" type="noConversion"/>
  </si>
  <si>
    <t>평가요소별 반영비율및배점</t>
    <phoneticPr fontId="1" type="noConversion"/>
  </si>
  <si>
    <t>동점자
처리기준</t>
    <phoneticPr fontId="1" type="noConversion"/>
  </si>
  <si>
    <t>비고</t>
    <phoneticPr fontId="1" type="noConversion"/>
  </si>
  <si>
    <t>전형방법</t>
    <phoneticPr fontId="1" type="noConversion"/>
  </si>
  <si>
    <t>자연과학</t>
    <phoneticPr fontId="1" type="noConversion"/>
  </si>
  <si>
    <t>전형일시</t>
    <phoneticPr fontId="1" type="noConversion"/>
  </si>
  <si>
    <t>전형장소</t>
    <phoneticPr fontId="1" type="noConversion"/>
  </si>
  <si>
    <t>구분</t>
    <phoneticPr fontId="1" type="noConversion"/>
  </si>
  <si>
    <t>삼척</t>
  </si>
  <si>
    <t>공학대학</t>
  </si>
  <si>
    <t>레저스포츠학과</t>
  </si>
  <si>
    <t>멀티디자인학과</t>
  </si>
  <si>
    <t>생활조형디자인학과</t>
  </si>
  <si>
    <t>연극영화학과</t>
  </si>
  <si>
    <t>물리치료학과</t>
  </si>
  <si>
    <t>식품영양학과</t>
  </si>
  <si>
    <t>안경광학과</t>
  </si>
  <si>
    <t>응급구조학과</t>
  </si>
  <si>
    <t>작업치료학과</t>
  </si>
  <si>
    <t>치위생학과</t>
  </si>
  <si>
    <t>유아교육과</t>
  </si>
  <si>
    <t>삼척 계</t>
  </si>
  <si>
    <t>(토목공학전공)</t>
    <phoneticPr fontId="1" type="noConversion"/>
  </si>
  <si>
    <t/>
  </si>
  <si>
    <t>소방방재학부</t>
    <phoneticPr fontId="1" type="noConversion"/>
  </si>
  <si>
    <t>(소방방재공학전공)</t>
    <phoneticPr fontId="1" type="noConversion"/>
  </si>
  <si>
    <t>(재난관리공학전공)</t>
    <phoneticPr fontId="1" type="noConversion"/>
  </si>
  <si>
    <t>전기제어계측공학부</t>
    <phoneticPr fontId="1" type="noConversion"/>
  </si>
  <si>
    <t>(전기공학전공)</t>
    <phoneticPr fontId="1" type="noConversion"/>
  </si>
  <si>
    <t>(제어계측공학전공)</t>
    <phoneticPr fontId="1" type="noConversion"/>
  </si>
  <si>
    <t>지구환경시스템공학과</t>
    <phoneticPr fontId="1" type="noConversion"/>
  </si>
  <si>
    <t>방사선학과</t>
  </si>
  <si>
    <t>(공공행정전공)</t>
    <phoneticPr fontId="1" type="noConversion"/>
  </si>
  <si>
    <t>(영어전공)</t>
    <phoneticPr fontId="1" type="noConversion"/>
  </si>
  <si>
    <t>사회복지학과</t>
    <phoneticPr fontId="1" type="noConversion"/>
  </si>
  <si>
    <t>기계시스템공학부</t>
    <phoneticPr fontId="1" type="noConversion"/>
  </si>
  <si>
    <t>(기계공학전공)</t>
    <phoneticPr fontId="1" type="noConversion"/>
  </si>
  <si>
    <t>(기계설계공학전공)</t>
    <phoneticPr fontId="1" type="noConversion"/>
  </si>
  <si>
    <t>글로벌인재학부</t>
    <phoneticPr fontId="1" type="noConversion"/>
  </si>
  <si>
    <t>신소재공학과</t>
    <phoneticPr fontId="1" type="noConversion"/>
  </si>
  <si>
    <t>건설융합학부</t>
    <phoneticPr fontId="1" type="noConversion"/>
  </si>
  <si>
    <t>공학</t>
    <phoneticPr fontId="1" type="noConversion"/>
  </si>
  <si>
    <t>모집가능
정원(20%)</t>
    <phoneticPr fontId="1" type="noConversion"/>
  </si>
  <si>
    <t>공 학</t>
    <phoneticPr fontId="1" type="noConversion"/>
  </si>
  <si>
    <t>(건축학전공(5년제))</t>
    <phoneticPr fontId="1" type="noConversion"/>
  </si>
  <si>
    <t>AI소프트웨어학과</t>
    <phoneticPr fontId="1" type="noConversion"/>
  </si>
  <si>
    <t>(관광전공)</t>
    <phoneticPr fontId="1" type="noConversion"/>
  </si>
  <si>
    <t>4학년</t>
    <phoneticPr fontId="1" type="noConversion"/>
  </si>
  <si>
    <t>※ 모집인원 산출기준 :
전과운영지침 제6조(허가인원) 제1항에 의거 학과 또는 전공 단위별 입학정원의 20% 범위내에서 모집학과 또는 전공의 교원확보현황, 교육시설 등을 고려하여 학과장(전공주임교수)이 정함
따라서 모집인원의 최대 허용인원은 각각의 모집학년에 따라 학과 또는 전공 단위별 입학정원의 20%이며, 학과의 상황에 따라 5%, 10%, 15% 등으로 모집인원을 산출할 수 있으며, 소수점 이하 절사
※ 선발방법 : (1) 학업성적순     (2) 성적+면접    (3) 성적+면접+실기고사 
※ 평가요소별 반영비율및 배점 : (1) 학업성적(100%)    (2) 성적+면접    (3) 성적+면접+실기고사
※ 동점자 처리기준 : (1) 면접점수가 높은 자   (2) 실기점수가 높은 자   (3) 성적 중 학과특성과 관련된 공통교양 성적 우수자    (4) 기타</t>
    <phoneticPr fontId="6" type="noConversion"/>
  </si>
  <si>
    <t>반영비율</t>
    <phoneticPr fontId="1" type="noConversion"/>
  </si>
  <si>
    <t>(1) 학생의 학습역량
(2) 면접</t>
  </si>
  <si>
    <t>① 학생의 학습역량 점수가 높은 자
② 면접 점수가 높은 자</t>
    <phoneticPr fontId="1" type="noConversion"/>
  </si>
  <si>
    <t>※ 모집인원 산출기준 :
전과운영지침 제7조(캠퍼스간전과) 제4항에 의거 학과 또는 전공 단위별 입학정원의 5% 이내
따라서 모집인원의 최대 허용인원은 각각의 모집학년에 따라 학과 또는 전공 단위별 입학정원의 5%이며, 소수점 이하 절사
※ 선발방법 :  (1) 학업성적순     (2) 면접
※ 평가요소별 반영비율및 배점 : 선발항목별 비율은 전출학과에서 정하여 실시
※ 동점자 처리기준 : (1) 학생의 학습역량 점수가 높은 자    (2) 면접 점수가 높은 자</t>
    <phoneticPr fontId="6" type="noConversion"/>
  </si>
  <si>
    <t>전출허가기준</t>
    <phoneticPr fontId="1" type="noConversion"/>
  </si>
  <si>
    <t>에너지자원화학공학과</t>
    <phoneticPr fontId="1" type="noConversion"/>
  </si>
  <si>
    <t>전자정보통신공학과</t>
    <phoneticPr fontId="1" type="noConversion"/>
  </si>
  <si>
    <t>바이오기능성소재학과</t>
    <phoneticPr fontId="1" type="noConversion"/>
  </si>
  <si>
    <t>(경제금융전공)</t>
    <phoneticPr fontId="1" type="noConversion"/>
  </si>
  <si>
    <t>(1) 
(2)</t>
  </si>
  <si>
    <t xml:space="preserve">(1) 
(2) </t>
    <phoneticPr fontId="1" type="noConversion"/>
  </si>
  <si>
    <t>2024
입학정원</t>
    <phoneticPr fontId="1" type="noConversion"/>
  </si>
  <si>
    <t>(스포츠미디어전공)</t>
    <phoneticPr fontId="1" type="noConversion"/>
  </si>
  <si>
    <t>(스포츠웰니스전공)</t>
    <phoneticPr fontId="1" type="noConversion"/>
  </si>
  <si>
    <t>휴먼스포츠학부</t>
    <phoneticPr fontId="1" type="noConversion"/>
  </si>
  <si>
    <t>빨간 테두리 안 내용 작성</t>
    <phoneticPr fontId="1" type="noConversion"/>
  </si>
  <si>
    <t>빨간색 테두리 안 작성</t>
    <phoneticPr fontId="1" type="noConversion"/>
  </si>
  <si>
    <t>모집가능
정원(5%)</t>
    <phoneticPr fontId="1" type="noConversion"/>
  </si>
  <si>
    <t>2025
입학정원</t>
    <phoneticPr fontId="1" type="noConversion"/>
  </si>
  <si>
    <t>2025학년도
기선발인원</t>
    <phoneticPr fontId="1" type="noConversion"/>
  </si>
  <si>
    <t>전기공학과</t>
    <phoneticPr fontId="1" type="noConversion"/>
  </si>
  <si>
    <t>기계공학과</t>
    <phoneticPr fontId="1" type="noConversion"/>
  </si>
  <si>
    <t>그린에너지공학과</t>
    <phoneticPr fontId="1" type="noConversion"/>
  </si>
  <si>
    <t>휴먼스포츠학과</t>
    <phoneticPr fontId="1" type="noConversion"/>
  </si>
  <si>
    <t>2027학년도 전과 모집인원 및 전형방법(삼척)</t>
    <phoneticPr fontId="1" type="noConversion"/>
  </si>
  <si>
    <t>2026
입학정원</t>
    <phoneticPr fontId="1" type="noConversion"/>
  </si>
  <si>
    <t>2027년
모집인원</t>
    <phoneticPr fontId="1" type="noConversion"/>
  </si>
  <si>
    <t>2026학년도
기선발인원</t>
    <phoneticPr fontId="1" type="noConversion"/>
  </si>
  <si>
    <t>2027년
선발가능정원</t>
    <phoneticPr fontId="1" type="noConversion"/>
  </si>
  <si>
    <t>첨단AI공학과</t>
    <phoneticPr fontId="1" type="noConversion"/>
  </si>
  <si>
    <t>도시건축학과(5년제)</t>
    <phoneticPr fontId="1" type="noConversion"/>
  </si>
  <si>
    <t>미래토목건설공학과</t>
    <phoneticPr fontId="1" type="noConversion"/>
  </si>
  <si>
    <t>디자인스포츠대학</t>
    <phoneticPr fontId="1" type="noConversion"/>
  </si>
  <si>
    <t>보건과학대학</t>
    <phoneticPr fontId="1" type="noConversion"/>
  </si>
  <si>
    <t>인문사회대학</t>
    <phoneticPr fontId="1" type="noConversion"/>
  </si>
  <si>
    <t>경제금융학과</t>
    <phoneticPr fontId="1" type="noConversion"/>
  </si>
  <si>
    <t>공공행정학과</t>
    <phoneticPr fontId="1" type="noConversion"/>
  </si>
  <si>
    <t>관공학과</t>
    <phoneticPr fontId="1" type="noConversion"/>
  </si>
  <si>
    <t>영어과</t>
    <phoneticPr fontId="1" type="noConversion"/>
  </si>
  <si>
    <t>일본학과</t>
    <phoneticPr fontId="1" type="noConversion"/>
  </si>
  <si>
    <t>보건복지대학</t>
    <phoneticPr fontId="1" type="noConversion"/>
  </si>
  <si>
    <t>인문대학(강릉)</t>
    <phoneticPr fontId="1" type="noConversion"/>
  </si>
  <si>
    <t>관광학과</t>
    <phoneticPr fontId="1" type="noConversion"/>
  </si>
  <si>
    <t>(1) 학생의 학습역량
(2) 면접</t>
    <phoneticPr fontId="1" type="noConversion"/>
  </si>
  <si>
    <t>2027. 1. 22.(금) 10:00</t>
    <phoneticPr fontId="1" type="noConversion"/>
  </si>
  <si>
    <t>인문사회과학관 205호</t>
    <phoneticPr fontId="1" type="noConversion"/>
  </si>
  <si>
    <t>X</t>
  </si>
  <si>
    <t>(3) 성적 중 학과특성과 관련된 공통교양 성적 우수자</t>
    <phoneticPr fontId="1" type="noConversion"/>
  </si>
  <si>
    <t>면접실 : 5공학관 203호
대기실 : 5공학관 202호</t>
    <phoneticPr fontId="1" type="noConversion"/>
  </si>
  <si>
    <t>○</t>
  </si>
  <si>
    <t>성적+면접</t>
  </si>
  <si>
    <t>성적(30)+면접(70)</t>
  </si>
  <si>
    <t>(1)면접 (2)성적</t>
  </si>
  <si>
    <t>학업성적(100%)</t>
    <phoneticPr fontId="1" type="noConversion"/>
  </si>
  <si>
    <t>성적 중 학과특성과 관련된 공통교양 성적 우수자 선발
(과목명 : 기초일본어, 일본어첫걸음, 일본어활용)</t>
    <phoneticPr fontId="1" type="noConversion"/>
  </si>
  <si>
    <t xml:space="preserve">보건과학관 632호 </t>
    <phoneticPr fontId="1" type="noConversion"/>
  </si>
  <si>
    <t>(1) 50%
(2) 50%</t>
    <phoneticPr fontId="1" type="noConversion"/>
  </si>
  <si>
    <t>조형관 407호</t>
    <phoneticPr fontId="1" type="noConversion"/>
  </si>
  <si>
    <t>○</t>
    <phoneticPr fontId="1" type="noConversion"/>
  </si>
  <si>
    <t>X</t>
    <phoneticPr fontId="1" type="noConversion"/>
  </si>
  <si>
    <t>성적+면접</t>
    <phoneticPr fontId="1" type="noConversion"/>
  </si>
  <si>
    <t>성적(50%) + 면접(50%)</t>
    <phoneticPr fontId="1" type="noConversion"/>
  </si>
  <si>
    <t>면접점수가 높은 자</t>
    <phoneticPr fontId="1" type="noConversion"/>
  </si>
  <si>
    <t>① 면접 점수가 높은 자
② 학생의 학습역량 점수가 높은 자</t>
    <phoneticPr fontId="1" type="noConversion"/>
  </si>
  <si>
    <t>인문사회과학관 411호</t>
    <phoneticPr fontId="1" type="noConversion"/>
  </si>
  <si>
    <t>(1) 40%
(2) 60%</t>
    <phoneticPr fontId="1" type="noConversion"/>
  </si>
  <si>
    <t>조형관 509호</t>
  </si>
  <si>
    <t>성적</t>
  </si>
  <si>
    <t>성적(100%)</t>
  </si>
  <si>
    <t>(1) 직전학기 성적 우수자
(2) 총 이수 학점이 많은 자</t>
  </si>
  <si>
    <t>2027. 1. 22.(금)</t>
    <phoneticPr fontId="1" type="noConversion"/>
  </si>
  <si>
    <t>보건과학관 645호</t>
    <phoneticPr fontId="1" type="noConversion"/>
  </si>
  <si>
    <t>2027. 1. 22.(금) 13:30</t>
    <phoneticPr fontId="1" type="noConversion"/>
  </si>
  <si>
    <t>별도 안내</t>
    <phoneticPr fontId="1" type="noConversion"/>
  </si>
  <si>
    <t>O</t>
  </si>
  <si>
    <t>성적(50%)+면접(50%)</t>
  </si>
  <si>
    <t>면접점수가 높은 자</t>
  </si>
  <si>
    <t>2027. 1. 5.(화) 13:30</t>
    <phoneticPr fontId="1" type="noConversion"/>
  </si>
  <si>
    <t>(1) 50% 
(2) 50%</t>
    <phoneticPr fontId="1" type="noConversion"/>
  </si>
  <si>
    <t>보건과학관 823호</t>
  </si>
  <si>
    <t>(1) 60
(2) 40</t>
  </si>
  <si>
    <t>① 학생의 학습역량 점수가 높은 자
② 면접 점수가 높은 자</t>
  </si>
  <si>
    <t>대기실: 5공학관 504호
면접실: 5공학관 504-1호</t>
    <phoneticPr fontId="1" type="noConversion"/>
  </si>
  <si>
    <t>(1) 70%
(2) 30%</t>
    <phoneticPr fontId="1" type="noConversion"/>
  </si>
  <si>
    <t>학업성적순</t>
  </si>
  <si>
    <t>학업성적(100%)</t>
  </si>
  <si>
    <t>성적 중 학과특성과 관련된 공통교양 성적 우수자</t>
  </si>
  <si>
    <t>보건과학관 536호</t>
    <phoneticPr fontId="1" type="noConversion"/>
  </si>
  <si>
    <t>강의동 216호</t>
    <phoneticPr fontId="1" type="noConversion"/>
  </si>
  <si>
    <t>성적(70%)+면접(30%)</t>
    <phoneticPr fontId="1" type="noConversion"/>
  </si>
  <si>
    <t>(1) 60%
(2) 40%</t>
    <phoneticPr fontId="1" type="noConversion"/>
  </si>
  <si>
    <t>2027. 1. 5.(화) 14:00</t>
    <phoneticPr fontId="1" type="noConversion"/>
  </si>
  <si>
    <t>인문사회과학관
 208호</t>
    <phoneticPr fontId="1" type="noConversion"/>
  </si>
  <si>
    <t>보건과학관 537호</t>
    <phoneticPr fontId="1" type="noConversion"/>
  </si>
  <si>
    <t>3공학관 208호</t>
    <phoneticPr fontId="1" type="noConversion"/>
  </si>
  <si>
    <t>3공학관208호</t>
    <phoneticPr fontId="1" type="noConversion"/>
  </si>
  <si>
    <t>성적(50%)+면접(50%)</t>
    <phoneticPr fontId="1" type="noConversion"/>
  </si>
  <si>
    <t>(1)성적이 높은자 (2) 면접점수가 높은자</t>
    <phoneticPr fontId="1" type="noConversion"/>
  </si>
  <si>
    <t>5공학관 206-1호</t>
    <phoneticPr fontId="1" type="noConversion"/>
  </si>
  <si>
    <t>성적(30%)+면접(70%)</t>
    <phoneticPr fontId="1" type="noConversion"/>
  </si>
  <si>
    <t>성적점수가 높은 자</t>
    <phoneticPr fontId="1" type="noConversion"/>
  </si>
  <si>
    <t>과락기준있음</t>
    <phoneticPr fontId="1" type="noConversion"/>
  </si>
  <si>
    <t>(1) 10%
(2) 90%</t>
    <phoneticPr fontId="1" type="noConversion"/>
  </si>
  <si>
    <t>인사관 313호</t>
    <phoneticPr fontId="1" type="noConversion"/>
  </si>
  <si>
    <t>Ⅹ</t>
    <phoneticPr fontId="1" type="noConversion"/>
  </si>
  <si>
    <t>면접</t>
    <phoneticPr fontId="1" type="noConversion"/>
  </si>
  <si>
    <t>면접 100%</t>
    <phoneticPr fontId="1" type="noConversion"/>
  </si>
  <si>
    <t>평점평균 높은 자</t>
    <phoneticPr fontId="1" type="noConversion"/>
  </si>
  <si>
    <t>2027. 1. 22.(금)
14:00~16:00</t>
    <phoneticPr fontId="1" type="noConversion"/>
  </si>
  <si>
    <t>2공학관 103호 회의실</t>
    <phoneticPr fontId="1" type="noConversion"/>
  </si>
  <si>
    <t>(1) 80%
(2) 20%</t>
    <phoneticPr fontId="1" type="noConversion"/>
  </si>
  <si>
    <t>창조과학관 631호</t>
    <phoneticPr fontId="1" type="noConversion"/>
  </si>
  <si>
    <t>2027. 1. 6.(수)
14:00~15:00</t>
    <phoneticPr fontId="1" type="noConversion"/>
  </si>
  <si>
    <t>(1) 학생의 학습역량
(3) 면접</t>
  </si>
  <si>
    <t>(1) 100%
(3)</t>
    <phoneticPr fontId="1" type="noConversion"/>
  </si>
  <si>
    <t>인문사회과학관 410호</t>
    <phoneticPr fontId="1" type="noConversion"/>
  </si>
  <si>
    <t>인문사회과학관410호</t>
    <phoneticPr fontId="1" type="noConversion"/>
  </si>
  <si>
    <t>인문사회과학관 612호</t>
    <phoneticPr fontId="1" type="noConversion"/>
  </si>
  <si>
    <t>성적(50%), 면접(50%)</t>
    <phoneticPr fontId="1" type="noConversion"/>
  </si>
  <si>
    <t>제5공학관313호</t>
    <phoneticPr fontId="1" type="noConversion"/>
  </si>
  <si>
    <t>전체성적</t>
  </si>
  <si>
    <t>전체학기성적순(100%)</t>
  </si>
  <si>
    <t>성적 중 학과특성과 관련된 수학 관련 교양교과목 성적 우수자</t>
  </si>
  <si>
    <t>면접실 : 제5공학관 313호
대기실 : 제5공학관 302호</t>
    <phoneticPr fontId="1" type="noConversion"/>
  </si>
  <si>
    <t>(1) 20%
(2) 80%</t>
    <phoneticPr fontId="1" type="noConversion"/>
  </si>
  <si>
    <t>보건과학관 453호</t>
    <phoneticPr fontId="1" type="noConversion"/>
  </si>
  <si>
    <t>실시</t>
    <phoneticPr fontId="1" type="noConversion"/>
  </si>
  <si>
    <t>미실시</t>
    <phoneticPr fontId="1" type="noConversion"/>
  </si>
  <si>
    <t>그린에너지관 1002호</t>
    <phoneticPr fontId="1" type="noConversion"/>
  </si>
  <si>
    <t>학업성적순</t>
    <phoneticPr fontId="1" type="noConversion"/>
  </si>
  <si>
    <t>성적 중 학과특성과 관련된 공통교양 성적 우수자</t>
    <phoneticPr fontId="1" type="noConversion"/>
  </si>
  <si>
    <t>총 취득학점이 높은 자</t>
    <phoneticPr fontId="1" type="noConversion"/>
  </si>
  <si>
    <t>1공학과 216호</t>
    <phoneticPr fontId="1" type="noConversion"/>
  </si>
  <si>
    <t>3공학관 105호</t>
    <phoneticPr fontId="1" type="noConversion"/>
  </si>
  <si>
    <t>성적</t>
    <phoneticPr fontId="1" type="noConversion"/>
  </si>
  <si>
    <t>성적(100%)</t>
    <phoneticPr fontId="1" type="noConversion"/>
  </si>
  <si>
    <t>(1) 성적이 높은자</t>
    <phoneticPr fontId="1" type="noConversion"/>
  </si>
  <si>
    <t>보건과학관 432</t>
    <phoneticPr fontId="1" type="noConversion"/>
  </si>
  <si>
    <t>(1) 75%
(2) 25%</t>
    <phoneticPr fontId="1" type="noConversion"/>
  </si>
  <si>
    <t>2027. 1. 6.(수)</t>
    <phoneticPr fontId="1" type="noConversion"/>
  </si>
  <si>
    <t>학업성적순(전체성적)</t>
    <phoneticPr fontId="1" type="noConversion"/>
  </si>
  <si>
    <t>기타(직전학기 평점 점수가 높은 자)</t>
    <phoneticPr fontId="1" type="noConversion"/>
  </si>
  <si>
    <t>2027. 1. 22.(금) 14:00</t>
    <phoneticPr fontId="1" type="noConversion"/>
  </si>
  <si>
    <t>2027. 1. 22.(금) 11:00</t>
    <phoneticPr fontId="1" type="noConversion"/>
  </si>
  <si>
    <t>2027. 1. 5(화) 14:00</t>
    <phoneticPr fontId="1" type="noConversion"/>
  </si>
  <si>
    <t>2027. 1. 6.(수) 14:00</t>
    <phoneticPr fontId="1" type="noConversion"/>
  </si>
  <si>
    <t>2027. 1. 6(수)
14:00~15:00</t>
    <phoneticPr fontId="1" type="noConversion"/>
  </si>
  <si>
    <t>2027. 1. 5.(화) 16:00</t>
    <phoneticPr fontId="1" type="noConversion"/>
  </si>
  <si>
    <t>2027. 1. 5.(화) 11:00</t>
    <phoneticPr fontId="1" type="noConversion"/>
  </si>
  <si>
    <t>2027. 1. 5(화)</t>
    <phoneticPr fontId="1" type="noConversion"/>
  </si>
  <si>
    <t>2027. 1. 5.(화) 10:00</t>
    <phoneticPr fontId="1" type="noConversion"/>
  </si>
  <si>
    <t>2027. 1. 5.(화)</t>
    <phoneticPr fontId="1" type="noConversion"/>
  </si>
  <si>
    <t>2027. 1. 22.(금)
14:00~15:00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</si>
</sst>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u/>
      <sz val="20"/>
      <color theme="1"/>
      <name val="함초롬돋움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2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6FAD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mediumGray"/>
    </fill>
    <fill>
      <patternFill patternType="mediumGray">
        <bgColor theme="5" tint="0.79998168889431442"/>
      </patternFill>
    </fill>
    <fill>
      <patternFill patternType="solid">
        <fgColor indexed="65"/>
        <bgColor indexed="64"/>
      </patternFill>
    </fill>
    <fill>
      <patternFill patternType="mediumGray">
        <bgColor rgb="FFF6FAD4"/>
      </patternFill>
    </fill>
    <fill>
      <patternFill patternType="mediumGray">
        <bgColor theme="5" tint="0.79995117038483843"/>
      </patternFill>
    </fill>
    <fill>
      <patternFill patternType="mediumGray">
        <bgColor rgb="FF99CCFF"/>
      </patternFill>
    </fill>
    <fill>
      <patternFill patternType="mediumGray">
        <bgColor theme="7" tint="0.5999938962981048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5" tint="0.79998168889431442"/>
        <bgColor auto="1"/>
      </patternFill>
    </fill>
    <fill>
      <patternFill patternType="mediumGray">
        <bgColor theme="0"/>
      </patternFill>
    </fill>
    <fill>
      <patternFill patternType="solid">
        <fgColor theme="6" tint="0.3999450666829432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rgb="FFFF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/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 style="medium">
        <color indexed="64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277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2" borderId="1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top"/>
    </xf>
    <xf numFmtId="0" fontId="2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20" fillId="7" borderId="6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10" fillId="7" borderId="6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0" borderId="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20" fillId="7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right" vertical="center" wrapText="1"/>
    </xf>
    <xf numFmtId="0" fontId="11" fillId="3" borderId="4" xfId="0" applyFont="1" applyFill="1" applyBorder="1" applyAlignment="1">
      <alignment horizontal="center" vertical="center" wrapText="1"/>
    </xf>
    <xf numFmtId="3" fontId="11" fillId="3" borderId="4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>
      <alignment vertical="center"/>
    </xf>
    <xf numFmtId="0" fontId="0" fillId="3" borderId="4" xfId="0" applyFill="1" applyBorder="1">
      <alignment vertical="center"/>
    </xf>
    <xf numFmtId="0" fontId="22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3" fillId="3" borderId="20" xfId="0" applyFont="1" applyFill="1" applyBorder="1" applyAlignment="1">
      <alignment horizontal="left" vertical="center" wrapText="1"/>
    </xf>
    <xf numFmtId="3" fontId="3" fillId="3" borderId="20" xfId="0" applyNumberFormat="1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2" fillId="3" borderId="4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22" fillId="9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16" fillId="3" borderId="4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1" fillId="3" borderId="4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20" fillId="17" borderId="1" xfId="0" applyFont="1" applyFill="1" applyBorder="1" applyAlignment="1">
      <alignment horizontal="center" vertical="center" wrapText="1"/>
    </xf>
    <xf numFmtId="0" fontId="20" fillId="1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vertical="center" shrinkToFit="1"/>
    </xf>
    <xf numFmtId="0" fontId="15" fillId="3" borderId="29" xfId="0" applyFont="1" applyFill="1" applyBorder="1">
      <alignment vertical="center"/>
    </xf>
    <xf numFmtId="0" fontId="0" fillId="3" borderId="29" xfId="0" applyFill="1" applyBorder="1" applyAlignment="1">
      <alignment horizontal="left" vertical="center"/>
    </xf>
    <xf numFmtId="0" fontId="5" fillId="3" borderId="29" xfId="0" applyFont="1" applyFill="1" applyBorder="1">
      <alignment vertical="center"/>
    </xf>
    <xf numFmtId="3" fontId="16" fillId="3" borderId="29" xfId="0" applyNumberFormat="1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right" vertical="center" wrapText="1"/>
    </xf>
    <xf numFmtId="3" fontId="3" fillId="3" borderId="31" xfId="0" applyNumberFormat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shrinkToFit="1"/>
    </xf>
    <xf numFmtId="0" fontId="4" fillId="6" borderId="35" xfId="0" applyFont="1" applyFill="1" applyBorder="1" applyAlignment="1">
      <alignment horizontal="center" vertical="center" wrapText="1"/>
    </xf>
    <xf numFmtId="0" fontId="4" fillId="7" borderId="17" xfId="0" applyFont="1" applyFill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2" fillId="14" borderId="37" xfId="0" applyFont="1" applyFill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/>
    </xf>
    <xf numFmtId="0" fontId="22" fillId="9" borderId="9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vertical="center" shrinkToFi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/>
    </xf>
    <xf numFmtId="0" fontId="22" fillId="15" borderId="39" xfId="0" applyFont="1" applyFill="1" applyBorder="1" applyAlignment="1">
      <alignment horizontal="center" vertical="center" wrapText="1"/>
    </xf>
    <xf numFmtId="0" fontId="4" fillId="10" borderId="17" xfId="0" applyFont="1" applyFill="1" applyBorder="1" applyAlignment="1">
      <alignment horizontal="center" vertical="center" wrapText="1"/>
    </xf>
    <xf numFmtId="0" fontId="4" fillId="9" borderId="10" xfId="0" applyFont="1" applyFill="1" applyBorder="1" applyAlignment="1">
      <alignment horizontal="center" vertical="center" wrapText="1"/>
    </xf>
    <xf numFmtId="0" fontId="22" fillId="12" borderId="22" xfId="0" applyFont="1" applyFill="1" applyBorder="1" applyAlignment="1">
      <alignment horizontal="center" vertical="center" wrapText="1"/>
    </xf>
    <xf numFmtId="0" fontId="22" fillId="9" borderId="10" xfId="0" applyFont="1" applyFill="1" applyBorder="1" applyAlignment="1">
      <alignment horizontal="center" vertical="center" wrapText="1"/>
    </xf>
    <xf numFmtId="0" fontId="22" fillId="6" borderId="39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center" vertical="center" wrapText="1"/>
    </xf>
    <xf numFmtId="0" fontId="10" fillId="0" borderId="40" xfId="0" applyFont="1" applyBorder="1" applyAlignment="1">
      <alignment vertical="center" shrinkToFit="1"/>
    </xf>
    <xf numFmtId="0" fontId="22" fillId="5" borderId="22" xfId="0" applyFont="1" applyFill="1" applyBorder="1" applyAlignment="1">
      <alignment horizontal="center" vertical="center"/>
    </xf>
    <xf numFmtId="0" fontId="0" fillId="0" borderId="40" xfId="0" applyBorder="1" applyAlignment="1">
      <alignment vertical="center" shrinkToFit="1"/>
    </xf>
    <xf numFmtId="0" fontId="4" fillId="12" borderId="22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left" vertical="center" wrapText="1"/>
    </xf>
    <xf numFmtId="0" fontId="4" fillId="11" borderId="10" xfId="0" applyFont="1" applyFill="1" applyBorder="1" applyAlignment="1">
      <alignment horizontal="center" vertical="center" wrapText="1"/>
    </xf>
    <xf numFmtId="0" fontId="0" fillId="3" borderId="41" xfId="0" applyFill="1" applyBorder="1" applyAlignment="1">
      <alignment vertical="center" shrinkToFi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22" fillId="6" borderId="45" xfId="0" applyFont="1" applyFill="1" applyBorder="1" applyAlignment="1">
      <alignment horizontal="center" vertical="center" wrapText="1"/>
    </xf>
    <xf numFmtId="0" fontId="22" fillId="4" borderId="46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22" fillId="5" borderId="37" xfId="0" applyFont="1" applyFill="1" applyBorder="1" applyAlignment="1">
      <alignment horizontal="center" vertical="center"/>
    </xf>
    <xf numFmtId="0" fontId="10" fillId="7" borderId="38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22" fillId="11" borderId="10" xfId="0" applyFont="1" applyFill="1" applyBorder="1" applyAlignment="1">
      <alignment horizontal="center" vertical="center" wrapText="1"/>
    </xf>
    <xf numFmtId="0" fontId="22" fillId="14" borderId="22" xfId="0" applyFont="1" applyFill="1" applyBorder="1" applyAlignment="1">
      <alignment horizontal="center" vertical="center"/>
    </xf>
    <xf numFmtId="0" fontId="0" fillId="3" borderId="47" xfId="0" applyFill="1" applyBorder="1" applyAlignment="1">
      <alignment vertical="center" shrinkToFit="1"/>
    </xf>
    <xf numFmtId="0" fontId="2" fillId="3" borderId="44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0" fillId="0" borderId="48" xfId="0" applyBorder="1" applyAlignment="1">
      <alignment vertical="center" shrinkToFit="1"/>
    </xf>
    <xf numFmtId="0" fontId="4" fillId="11" borderId="36" xfId="0" applyFont="1" applyFill="1" applyBorder="1" applyAlignment="1">
      <alignment horizontal="center" vertical="center" wrapText="1"/>
    </xf>
    <xf numFmtId="0" fontId="4" fillId="15" borderId="39" xfId="0" applyFont="1" applyFill="1" applyBorder="1" applyAlignment="1">
      <alignment horizontal="center" vertical="center" wrapText="1"/>
    </xf>
    <xf numFmtId="0" fontId="4" fillId="19" borderId="10" xfId="0" applyFont="1" applyFill="1" applyBorder="1" applyAlignment="1">
      <alignment horizontal="center" vertical="center" wrapText="1"/>
    </xf>
    <xf numFmtId="0" fontId="4" fillId="0" borderId="10" xfId="0" quotePrefix="1" applyFont="1" applyFill="1" applyBorder="1" applyAlignment="1">
      <alignment horizontal="center" vertical="center" wrapText="1"/>
    </xf>
    <xf numFmtId="0" fontId="22" fillId="0" borderId="10" xfId="0" quotePrefix="1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20" fillId="21" borderId="1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/>
    </xf>
    <xf numFmtId="0" fontId="8" fillId="3" borderId="44" xfId="0" applyFont="1" applyFill="1" applyBorder="1" applyAlignment="1">
      <alignment horizontal="center" vertical="center"/>
    </xf>
    <xf numFmtId="0" fontId="4" fillId="16" borderId="10" xfId="0" applyFont="1" applyFill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/>
    </xf>
    <xf numFmtId="0" fontId="4" fillId="20" borderId="39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vertical="center" wrapText="1"/>
    </xf>
    <xf numFmtId="0" fontId="16" fillId="3" borderId="29" xfId="0" applyFont="1" applyFill="1" applyBorder="1" applyAlignment="1">
      <alignment horizontal="left" vertical="center" wrapText="1"/>
    </xf>
    <xf numFmtId="0" fontId="15" fillId="3" borderId="29" xfId="0" applyFont="1" applyFill="1" applyBorder="1" applyAlignment="1">
      <alignment horizontal="left" vertical="center"/>
    </xf>
    <xf numFmtId="0" fontId="2" fillId="0" borderId="55" xfId="0" applyFont="1" applyBorder="1">
      <alignment vertical="center"/>
    </xf>
    <xf numFmtId="0" fontId="2" fillId="0" borderId="56" xfId="0" applyFont="1" applyBorder="1">
      <alignment vertical="center"/>
    </xf>
    <xf numFmtId="0" fontId="2" fillId="0" borderId="57" xfId="0" applyFont="1" applyBorder="1">
      <alignment vertical="center"/>
    </xf>
    <xf numFmtId="0" fontId="8" fillId="5" borderId="13" xfId="0" applyFont="1" applyFill="1" applyBorder="1" applyAlignment="1">
      <alignment horizontal="center" vertical="center" wrapText="1"/>
    </xf>
    <xf numFmtId="0" fontId="22" fillId="11" borderId="1" xfId="0" applyFont="1" applyFill="1" applyBorder="1" applyAlignment="1">
      <alignment horizontal="center" vertical="center" wrapText="1"/>
    </xf>
    <xf numFmtId="0" fontId="22" fillId="9" borderId="36" xfId="0" applyFont="1" applyFill="1" applyBorder="1" applyAlignment="1">
      <alignment horizontal="center" vertical="center" wrapText="1"/>
    </xf>
    <xf numFmtId="0" fontId="4" fillId="10" borderId="38" xfId="0" applyFont="1" applyFill="1" applyBorder="1" applyAlignment="1">
      <alignment horizontal="center" vertical="center" wrapText="1"/>
    </xf>
    <xf numFmtId="0" fontId="4" fillId="12" borderId="37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1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wrapText="1"/>
    </xf>
    <xf numFmtId="0" fontId="22" fillId="9" borderId="1" xfId="0" quotePrefix="1" applyFont="1" applyFill="1" applyBorder="1" applyAlignment="1">
      <alignment horizontal="center" vertical="center" wrapText="1"/>
    </xf>
    <xf numFmtId="0" fontId="22" fillId="11" borderId="10" xfId="0" quotePrefix="1" applyFont="1" applyFill="1" applyBorder="1" applyAlignment="1">
      <alignment horizontal="center" vertical="center" wrapText="1"/>
    </xf>
    <xf numFmtId="0" fontId="20" fillId="10" borderId="9" xfId="0" applyFont="1" applyFill="1" applyBorder="1" applyAlignment="1">
      <alignment horizontal="center" vertical="center" wrapText="1"/>
    </xf>
    <xf numFmtId="0" fontId="4" fillId="9" borderId="36" xfId="0" applyFont="1" applyFill="1" applyBorder="1" applyAlignment="1">
      <alignment horizontal="center" vertical="center" wrapText="1"/>
    </xf>
    <xf numFmtId="0" fontId="4" fillId="15" borderId="35" xfId="0" applyFont="1" applyFill="1" applyBorder="1" applyAlignment="1">
      <alignment horizontal="center" vertical="center" wrapText="1"/>
    </xf>
    <xf numFmtId="0" fontId="4" fillId="18" borderId="9" xfId="0" applyFont="1" applyFill="1" applyBorder="1" applyAlignment="1">
      <alignment horizontal="left" vertical="center" wrapText="1"/>
    </xf>
    <xf numFmtId="0" fontId="2" fillId="13" borderId="17" xfId="0" applyFont="1" applyFill="1" applyBorder="1" applyAlignment="1">
      <alignment horizontal="center" vertical="center"/>
    </xf>
    <xf numFmtId="0" fontId="22" fillId="3" borderId="27" xfId="0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22" fillId="3" borderId="44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shrinkToFit="1"/>
    </xf>
    <xf numFmtId="3" fontId="3" fillId="3" borderId="30" xfId="0" applyNumberFormat="1" applyFont="1" applyFill="1" applyBorder="1" applyAlignment="1">
      <alignment horizontal="center" vertical="center" wrapText="1"/>
    </xf>
    <xf numFmtId="0" fontId="16" fillId="3" borderId="58" xfId="0" applyFont="1" applyFill="1" applyBorder="1" applyAlignment="1">
      <alignment horizontal="left" vertical="center" wrapText="1"/>
    </xf>
    <xf numFmtId="3" fontId="3" fillId="3" borderId="32" xfId="0" applyNumberFormat="1" applyFont="1" applyFill="1" applyBorder="1" applyAlignment="1">
      <alignment horizontal="center" vertical="center" wrapText="1"/>
    </xf>
    <xf numFmtId="0" fontId="2" fillId="0" borderId="59" xfId="0" applyFont="1" applyBorder="1">
      <alignment vertical="center"/>
    </xf>
    <xf numFmtId="0" fontId="4" fillId="22" borderId="10" xfId="0" applyFont="1" applyFill="1" applyBorder="1" applyAlignment="1">
      <alignment horizontal="center" vertical="center" wrapText="1"/>
    </xf>
    <xf numFmtId="0" fontId="4" fillId="23" borderId="10" xfId="0" applyFont="1" applyFill="1" applyBorder="1" applyAlignment="1">
      <alignment horizontal="center" vertical="center" wrapText="1"/>
    </xf>
    <xf numFmtId="0" fontId="22" fillId="3" borderId="41" xfId="0" applyFont="1" applyFill="1" applyBorder="1" applyAlignment="1">
      <alignment horizontal="center" vertical="center" wrapText="1"/>
    </xf>
    <xf numFmtId="0" fontId="22" fillId="23" borderId="10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25" fillId="0" borderId="1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vertical="center" shrinkToFit="1"/>
    </xf>
    <xf numFmtId="0" fontId="25" fillId="0" borderId="34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shrinkToFit="1"/>
    </xf>
    <xf numFmtId="0" fontId="32" fillId="0" borderId="1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shrinkToFit="1"/>
    </xf>
    <xf numFmtId="0" fontId="25" fillId="0" borderId="9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wrapText="1"/>
    </xf>
    <xf numFmtId="0" fontId="25" fillId="0" borderId="60" xfId="0" applyFont="1" applyBorder="1" applyAlignment="1">
      <alignment horizontal="center" vertical="center" wrapText="1"/>
    </xf>
    <xf numFmtId="0" fontId="25" fillId="0" borderId="61" xfId="0" applyFont="1" applyBorder="1" applyAlignment="1">
      <alignment horizontal="center" vertical="center" wrapText="1"/>
    </xf>
    <xf numFmtId="0" fontId="13" fillId="0" borderId="61" xfId="0" applyFont="1" applyBorder="1" applyAlignment="1">
      <alignment horizontal="left" vertical="center" wrapText="1"/>
    </xf>
    <xf numFmtId="0" fontId="14" fillId="0" borderId="61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6" fillId="3" borderId="25" xfId="0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0" fillId="0" borderId="3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6" fillId="3" borderId="42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shrinkToFit="1"/>
    </xf>
    <xf numFmtId="0" fontId="16" fillId="3" borderId="58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14" fillId="0" borderId="1" xfId="0" applyFont="1" applyBorder="1" applyAlignment="1">
      <alignment vertical="center"/>
    </xf>
    <xf numFmtId="9" fontId="12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vertical="center" shrinkToFit="1"/>
    </xf>
    <xf numFmtId="0" fontId="15" fillId="0" borderId="1" xfId="0" applyFont="1" applyBorder="1" applyAlignment="1">
      <alignment vertical="center" wrapText="1"/>
    </xf>
    <xf numFmtId="0" fontId="26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 shrinkToFit="1"/>
    </xf>
    <xf numFmtId="0" fontId="12" fillId="3" borderId="2" xfId="0" applyFont="1" applyFill="1" applyBorder="1" applyAlignment="1">
      <alignment vertical="center"/>
    </xf>
    <xf numFmtId="0" fontId="15" fillId="3" borderId="2" xfId="0" applyFont="1" applyFill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30" fillId="0" borderId="1" xfId="0" applyFont="1" applyBorder="1" applyAlignment="1">
      <alignment vertical="center"/>
    </xf>
    <xf numFmtId="0" fontId="31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3" borderId="4" xfId="0" applyFont="1" applyFill="1" applyBorder="1" applyAlignment="1">
      <alignment vertical="center"/>
    </xf>
    <xf numFmtId="0" fontId="15" fillId="3" borderId="4" xfId="0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26" fillId="0" borderId="1" xfId="0" applyFont="1" applyBorder="1" applyAlignment="1">
      <alignment vertical="center" shrinkToFit="1"/>
    </xf>
    <xf numFmtId="0" fontId="26" fillId="8" borderId="1" xfId="0" applyFont="1" applyFill="1" applyBorder="1" applyAlignment="1">
      <alignment vertical="center" shrinkToFit="1"/>
    </xf>
    <xf numFmtId="0" fontId="27" fillId="0" borderId="9" xfId="0" applyFont="1" applyBorder="1" applyAlignment="1">
      <alignment vertical="center"/>
    </xf>
    <xf numFmtId="0" fontId="14" fillId="0" borderId="1" xfId="0" applyFont="1" applyBorder="1" applyAlignment="1">
      <alignment vertical="center" wrapText="1" shrinkToFi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 wrapText="1"/>
    </xf>
    <xf numFmtId="0" fontId="29" fillId="2" borderId="26" xfId="0" applyFont="1" applyFill="1" applyBorder="1" applyAlignment="1">
      <alignment horizontal="center" vertical="center" wrapText="1"/>
    </xf>
    <xf numFmtId="0" fontId="29" fillId="2" borderId="5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ECFF"/>
      <color rgb="FFF6FAD4"/>
      <color rgb="FF99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  <pageSetUpPr fitToPage="1"/>
  </sheetPr>
  <dimension ref="A2:AA142"/>
  <sheetViews>
    <sheetView zoomScale="80" zoomScaleNormal="8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D7" sqref="D7:D8"/>
    </sheetView>
  </sheetViews>
  <sheetFormatPr defaultRowHeight="16.5" x14ac:dyDescent="0.3"/>
  <cols>
    <col min="1" max="1" width="5.5" style="6" bestFit="1" customWidth="1"/>
    <col min="2" max="2" width="12.625" style="6" bestFit="1" customWidth="1"/>
    <col min="3" max="3" width="9.25" style="6" bestFit="1" customWidth="1"/>
    <col min="4" max="4" width="26.875" style="6" bestFit="1" customWidth="1"/>
    <col min="5" max="5" width="9.25" style="8" bestFit="1" customWidth="1"/>
    <col min="6" max="6" width="10.625" style="8" bestFit="1" customWidth="1"/>
    <col min="7" max="8" width="9.25" style="8" bestFit="1" customWidth="1"/>
    <col min="9" max="9" width="10.625" style="8" bestFit="1" customWidth="1"/>
    <col min="10" max="10" width="12" style="8" bestFit="1" customWidth="1"/>
    <col min="11" max="11" width="13.25" style="8" bestFit="1" customWidth="1"/>
    <col min="12" max="13" width="9.25" style="8" bestFit="1" customWidth="1"/>
    <col min="14" max="14" width="10.625" style="8" bestFit="1" customWidth="1"/>
    <col min="15" max="16" width="12" style="8" bestFit="1" customWidth="1"/>
    <col min="17" max="17" width="13.25" style="8" bestFit="1" customWidth="1"/>
    <col min="18" max="18" width="9.25" style="8" bestFit="1" customWidth="1"/>
    <col min="19" max="19" width="19.25" style="48" customWidth="1"/>
    <col min="20" max="20" width="22" style="6" customWidth="1"/>
    <col min="21" max="22" width="9.25" style="8" bestFit="1" customWidth="1"/>
    <col min="23" max="23" width="5.5" style="8" bestFit="1" customWidth="1"/>
    <col min="24" max="24" width="20.75" style="6" bestFit="1" customWidth="1"/>
    <col min="25" max="25" width="26.5" style="48" bestFit="1" customWidth="1"/>
    <col min="26" max="26" width="36.875" style="6" customWidth="1"/>
    <col min="27" max="27" width="8.125" style="6" customWidth="1"/>
    <col min="28" max="16384" width="9" style="1"/>
  </cols>
  <sheetData>
    <row r="2" spans="1:27" ht="28.5" x14ac:dyDescent="0.3">
      <c r="A2" s="256" t="s">
        <v>90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</row>
    <row r="3" spans="1:27" ht="15.7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7"/>
      <c r="T3" s="4"/>
      <c r="U3" s="4"/>
      <c r="V3" s="4"/>
      <c r="W3" s="4"/>
      <c r="X3" s="4"/>
      <c r="Y3" s="47"/>
      <c r="Z3" s="4"/>
      <c r="AA3" s="4"/>
    </row>
    <row r="4" spans="1:27" s="5" customFormat="1" ht="129.75" customHeight="1" thickBot="1" x14ac:dyDescent="0.35">
      <c r="A4" s="257" t="s">
        <v>65</v>
      </c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</row>
    <row r="5" spans="1:27" ht="17.25" thickBot="1" x14ac:dyDescent="0.35">
      <c r="A5" s="173" t="s">
        <v>82</v>
      </c>
      <c r="B5" s="149"/>
    </row>
    <row r="6" spans="1:27" ht="17.25" thickBot="1" x14ac:dyDescent="0.35"/>
    <row r="7" spans="1:27" s="7" customFormat="1" ht="21" thickBot="1" x14ac:dyDescent="0.35">
      <c r="A7" s="258" t="s">
        <v>24</v>
      </c>
      <c r="B7" s="260" t="s">
        <v>0</v>
      </c>
      <c r="C7" s="260" t="s">
        <v>1</v>
      </c>
      <c r="D7" s="260" t="s">
        <v>2</v>
      </c>
      <c r="E7" s="262" t="s">
        <v>11</v>
      </c>
      <c r="F7" s="262"/>
      <c r="G7" s="263"/>
      <c r="H7" s="262" t="s">
        <v>12</v>
      </c>
      <c r="I7" s="262"/>
      <c r="J7" s="262"/>
      <c r="K7" s="262"/>
      <c r="L7" s="263"/>
      <c r="M7" s="253" t="s">
        <v>64</v>
      </c>
      <c r="N7" s="254"/>
      <c r="O7" s="254"/>
      <c r="P7" s="254"/>
      <c r="Q7" s="254"/>
      <c r="R7" s="255"/>
      <c r="S7" s="264" t="s">
        <v>22</v>
      </c>
      <c r="T7" s="247" t="s">
        <v>23</v>
      </c>
      <c r="U7" s="247" t="s">
        <v>20</v>
      </c>
      <c r="V7" s="247"/>
      <c r="W7" s="247"/>
      <c r="X7" s="247" t="s">
        <v>16</v>
      </c>
      <c r="Y7" s="247" t="s">
        <v>17</v>
      </c>
      <c r="Z7" s="249" t="s">
        <v>18</v>
      </c>
      <c r="AA7" s="251" t="s">
        <v>19</v>
      </c>
    </row>
    <row r="8" spans="1:27" s="7" customFormat="1" ht="33.75" thickBot="1" x14ac:dyDescent="0.35">
      <c r="A8" s="259"/>
      <c r="B8" s="261"/>
      <c r="C8" s="261"/>
      <c r="D8" s="261"/>
      <c r="E8" s="72" t="s">
        <v>91</v>
      </c>
      <c r="F8" s="2" t="s">
        <v>59</v>
      </c>
      <c r="G8" s="151" t="s">
        <v>92</v>
      </c>
      <c r="H8" s="137" t="s">
        <v>84</v>
      </c>
      <c r="I8" s="72" t="s">
        <v>59</v>
      </c>
      <c r="J8" s="72" t="s">
        <v>93</v>
      </c>
      <c r="K8" s="2" t="s">
        <v>94</v>
      </c>
      <c r="L8" s="138" t="s">
        <v>92</v>
      </c>
      <c r="M8" s="137" t="s">
        <v>77</v>
      </c>
      <c r="N8" s="72" t="s">
        <v>59</v>
      </c>
      <c r="O8" s="72" t="s">
        <v>85</v>
      </c>
      <c r="P8" s="72" t="s">
        <v>93</v>
      </c>
      <c r="Q8" s="2" t="s">
        <v>94</v>
      </c>
      <c r="R8" s="136" t="s">
        <v>92</v>
      </c>
      <c r="S8" s="265"/>
      <c r="T8" s="248"/>
      <c r="U8" s="73" t="s">
        <v>13</v>
      </c>
      <c r="V8" s="73" t="s">
        <v>14</v>
      </c>
      <c r="W8" s="73" t="s">
        <v>15</v>
      </c>
      <c r="X8" s="248"/>
      <c r="Y8" s="248"/>
      <c r="Z8" s="250"/>
      <c r="AA8" s="252"/>
    </row>
    <row r="9" spans="1:27" ht="27.75" customHeight="1" x14ac:dyDescent="0.3">
      <c r="A9" s="268" t="s">
        <v>25</v>
      </c>
      <c r="B9" s="272" t="s">
        <v>26</v>
      </c>
      <c r="C9" s="271" t="s">
        <v>3</v>
      </c>
      <c r="D9" s="271"/>
      <c r="E9" s="29">
        <f t="shared" ref="E9:R9" si="0">SUM(E10:E32)</f>
        <v>558</v>
      </c>
      <c r="F9" s="126">
        <f t="shared" si="0"/>
        <v>108</v>
      </c>
      <c r="G9" s="125">
        <f t="shared" si="0"/>
        <v>107</v>
      </c>
      <c r="H9" s="135">
        <f t="shared" si="0"/>
        <v>562</v>
      </c>
      <c r="I9" s="29">
        <f t="shared" si="0"/>
        <v>108</v>
      </c>
      <c r="J9" s="30">
        <f t="shared" si="0"/>
        <v>2</v>
      </c>
      <c r="K9" s="113">
        <f t="shared" si="0"/>
        <v>106</v>
      </c>
      <c r="L9" s="115">
        <f t="shared" si="0"/>
        <v>106</v>
      </c>
      <c r="M9" s="135">
        <f t="shared" si="0"/>
        <v>623</v>
      </c>
      <c r="N9" s="37">
        <f t="shared" si="0"/>
        <v>119</v>
      </c>
      <c r="O9" s="30">
        <f t="shared" si="0"/>
        <v>7</v>
      </c>
      <c r="P9" s="30">
        <f t="shared" si="0"/>
        <v>5</v>
      </c>
      <c r="Q9" s="113">
        <f t="shared" si="0"/>
        <v>107</v>
      </c>
      <c r="R9" s="112">
        <f t="shared" si="0"/>
        <v>107</v>
      </c>
      <c r="S9" s="133"/>
      <c r="T9" s="31"/>
      <c r="U9" s="32"/>
      <c r="V9" s="32"/>
      <c r="W9" s="33"/>
      <c r="X9" s="34"/>
      <c r="Y9" s="49"/>
      <c r="Z9" s="35"/>
      <c r="AA9" s="111"/>
    </row>
    <row r="10" spans="1:27" ht="27.75" customHeight="1" x14ac:dyDescent="0.3">
      <c r="A10" s="269"/>
      <c r="B10" s="273"/>
      <c r="C10" s="3" t="s">
        <v>6</v>
      </c>
      <c r="D10" s="24" t="s">
        <v>57</v>
      </c>
      <c r="E10" s="159"/>
      <c r="F10" s="88"/>
      <c r="G10" s="97"/>
      <c r="H10" s="160"/>
      <c r="I10" s="10"/>
      <c r="J10" s="16"/>
      <c r="K10" s="85"/>
      <c r="L10" s="93"/>
      <c r="M10" s="131"/>
      <c r="N10" s="10"/>
      <c r="O10" s="16"/>
      <c r="P10" s="16"/>
      <c r="Q10" s="85"/>
      <c r="R10" s="91"/>
      <c r="S10" s="202"/>
      <c r="T10" s="11"/>
      <c r="U10" s="11"/>
      <c r="V10" s="11"/>
      <c r="W10" s="11"/>
      <c r="X10" s="57"/>
      <c r="Y10" s="57"/>
      <c r="Z10" s="222"/>
      <c r="AA10" s="107"/>
    </row>
    <row r="11" spans="1:27" ht="27.75" customHeight="1" x14ac:dyDescent="0.3">
      <c r="A11" s="269"/>
      <c r="B11" s="273"/>
      <c r="C11" s="3" t="s">
        <v>60</v>
      </c>
      <c r="D11" s="24" t="s">
        <v>61</v>
      </c>
      <c r="E11" s="56"/>
      <c r="F11" s="88"/>
      <c r="G11" s="97"/>
      <c r="H11" s="122">
        <v>39</v>
      </c>
      <c r="I11" s="10">
        <f t="shared" ref="I11:I21" si="1">INT(H11*0.2)</f>
        <v>7</v>
      </c>
      <c r="J11" s="16"/>
      <c r="K11" s="85">
        <f t="shared" ref="K11:K19" si="2">I11-J11</f>
        <v>7</v>
      </c>
      <c r="L11" s="93">
        <v>7</v>
      </c>
      <c r="M11" s="130">
        <v>43</v>
      </c>
      <c r="N11" s="10">
        <f t="shared" ref="N11:N24" si="3">INT(M11*0.2)</f>
        <v>8</v>
      </c>
      <c r="O11" s="16">
        <v>1</v>
      </c>
      <c r="P11" s="16"/>
      <c r="Q11" s="85">
        <f t="shared" ref="Q11:Q24" si="4">N11-O11-P11</f>
        <v>7</v>
      </c>
      <c r="R11" s="91">
        <v>7</v>
      </c>
      <c r="S11" s="202" t="s">
        <v>110</v>
      </c>
      <c r="T11" s="11" t="s">
        <v>161</v>
      </c>
      <c r="U11" s="3" t="s">
        <v>115</v>
      </c>
      <c r="V11" s="3" t="s">
        <v>112</v>
      </c>
      <c r="W11" s="3" t="s">
        <v>112</v>
      </c>
      <c r="X11" s="55" t="s">
        <v>126</v>
      </c>
      <c r="Y11" s="223" t="s">
        <v>162</v>
      </c>
      <c r="Z11" s="224" t="s">
        <v>163</v>
      </c>
      <c r="AA11" s="107"/>
    </row>
    <row r="12" spans="1:27" ht="27.75" customHeight="1" x14ac:dyDescent="0.3">
      <c r="A12" s="269"/>
      <c r="B12" s="273"/>
      <c r="C12" s="3" t="s">
        <v>6</v>
      </c>
      <c r="D12" s="24" t="s">
        <v>39</v>
      </c>
      <c r="E12" s="56"/>
      <c r="F12" s="88"/>
      <c r="G12" s="97"/>
      <c r="H12" s="122">
        <v>29</v>
      </c>
      <c r="I12" s="10">
        <f t="shared" si="1"/>
        <v>5</v>
      </c>
      <c r="J12" s="16"/>
      <c r="K12" s="85">
        <f t="shared" si="2"/>
        <v>5</v>
      </c>
      <c r="L12" s="93">
        <v>5</v>
      </c>
      <c r="M12" s="92">
        <v>32</v>
      </c>
      <c r="N12" s="10">
        <f t="shared" si="3"/>
        <v>6</v>
      </c>
      <c r="O12" s="16"/>
      <c r="P12" s="16">
        <v>2</v>
      </c>
      <c r="Q12" s="85">
        <f t="shared" si="4"/>
        <v>4</v>
      </c>
      <c r="R12" s="91">
        <v>4</v>
      </c>
      <c r="S12" s="188" t="s">
        <v>136</v>
      </c>
      <c r="T12" s="11"/>
      <c r="U12" s="3" t="s">
        <v>125</v>
      </c>
      <c r="V12" s="3" t="s">
        <v>125</v>
      </c>
      <c r="W12" s="3" t="s">
        <v>125</v>
      </c>
      <c r="X12" s="55" t="s">
        <v>200</v>
      </c>
      <c r="Y12" s="223" t="s">
        <v>201</v>
      </c>
      <c r="Z12" s="222" t="s">
        <v>202</v>
      </c>
      <c r="AA12" s="107"/>
    </row>
    <row r="13" spans="1:27" ht="27.75" customHeight="1" x14ac:dyDescent="0.3">
      <c r="A13" s="269"/>
      <c r="B13" s="273"/>
      <c r="C13" s="3" t="s">
        <v>6</v>
      </c>
      <c r="D13" s="24" t="s">
        <v>96</v>
      </c>
      <c r="E13" s="152">
        <v>39</v>
      </c>
      <c r="F13" s="96">
        <f t="shared" ref="F13:F15" si="5">INT(E13*0.2)</f>
        <v>7</v>
      </c>
      <c r="G13" s="95">
        <v>7</v>
      </c>
      <c r="H13" s="102"/>
      <c r="I13" s="156"/>
      <c r="J13" s="70"/>
      <c r="K13" s="157"/>
      <c r="L13" s="108"/>
      <c r="M13" s="100"/>
      <c r="N13" s="51"/>
      <c r="O13" s="52"/>
      <c r="P13" s="52"/>
      <c r="Q13" s="99"/>
      <c r="R13" s="129"/>
      <c r="S13" s="202" t="s">
        <v>110</v>
      </c>
      <c r="T13" s="11" t="s">
        <v>161</v>
      </c>
      <c r="U13" s="3" t="s">
        <v>115</v>
      </c>
      <c r="V13" s="3" t="s">
        <v>112</v>
      </c>
      <c r="W13" s="3" t="s">
        <v>112</v>
      </c>
      <c r="X13" s="55" t="s">
        <v>126</v>
      </c>
      <c r="Y13" s="223" t="s">
        <v>162</v>
      </c>
      <c r="Z13" s="224" t="s">
        <v>163</v>
      </c>
      <c r="AA13" s="107"/>
    </row>
    <row r="14" spans="1:27" ht="27.75" customHeight="1" x14ac:dyDescent="0.3">
      <c r="A14" s="269"/>
      <c r="B14" s="273"/>
      <c r="C14" s="3" t="s">
        <v>6</v>
      </c>
      <c r="D14" s="24" t="s">
        <v>97</v>
      </c>
      <c r="E14" s="152">
        <v>29</v>
      </c>
      <c r="F14" s="96">
        <f t="shared" si="5"/>
        <v>5</v>
      </c>
      <c r="G14" s="95">
        <v>5</v>
      </c>
      <c r="H14" s="102"/>
      <c r="I14" s="156"/>
      <c r="J14" s="70"/>
      <c r="K14" s="157"/>
      <c r="L14" s="108"/>
      <c r="M14" s="100"/>
      <c r="N14" s="51"/>
      <c r="O14" s="52"/>
      <c r="P14" s="52"/>
      <c r="Q14" s="99"/>
      <c r="R14" s="129"/>
      <c r="S14" s="188" t="s">
        <v>136</v>
      </c>
      <c r="T14" s="11"/>
      <c r="U14" s="3" t="s">
        <v>125</v>
      </c>
      <c r="V14" s="3" t="s">
        <v>125</v>
      </c>
      <c r="W14" s="3" t="s">
        <v>125</v>
      </c>
      <c r="X14" s="55" t="s">
        <v>200</v>
      </c>
      <c r="Y14" s="223" t="s">
        <v>201</v>
      </c>
      <c r="Z14" s="222" t="s">
        <v>202</v>
      </c>
      <c r="AA14" s="107"/>
    </row>
    <row r="15" spans="1:27" ht="27.75" customHeight="1" x14ac:dyDescent="0.3">
      <c r="A15" s="269"/>
      <c r="B15" s="273"/>
      <c r="C15" s="3" t="s">
        <v>6</v>
      </c>
      <c r="D15" s="24" t="s">
        <v>87</v>
      </c>
      <c r="E15" s="22">
        <v>86</v>
      </c>
      <c r="F15" s="96">
        <f t="shared" si="5"/>
        <v>17</v>
      </c>
      <c r="G15" s="95">
        <v>17</v>
      </c>
      <c r="H15" s="122">
        <v>86</v>
      </c>
      <c r="I15" s="10">
        <f t="shared" si="1"/>
        <v>17</v>
      </c>
      <c r="J15" s="16"/>
      <c r="K15" s="85">
        <f t="shared" si="2"/>
        <v>17</v>
      </c>
      <c r="L15" s="93">
        <v>17</v>
      </c>
      <c r="M15" s="100"/>
      <c r="N15" s="51"/>
      <c r="O15" s="52"/>
      <c r="P15" s="52"/>
      <c r="Q15" s="99"/>
      <c r="R15" s="129"/>
      <c r="S15" s="188" t="s">
        <v>136</v>
      </c>
      <c r="T15" s="11"/>
      <c r="U15" s="11" t="s">
        <v>125</v>
      </c>
      <c r="V15" s="11" t="s">
        <v>125</v>
      </c>
      <c r="W15" s="11" t="s">
        <v>125</v>
      </c>
      <c r="X15" s="57" t="s">
        <v>195</v>
      </c>
      <c r="Y15" s="57" t="s">
        <v>119</v>
      </c>
      <c r="Z15" s="222" t="s">
        <v>152</v>
      </c>
      <c r="AA15" s="107"/>
    </row>
    <row r="16" spans="1:27" ht="27.75" customHeight="1" x14ac:dyDescent="0.3">
      <c r="A16" s="269"/>
      <c r="B16" s="273"/>
      <c r="C16" s="3" t="s">
        <v>6</v>
      </c>
      <c r="D16" s="24" t="s">
        <v>52</v>
      </c>
      <c r="E16" s="56"/>
      <c r="F16" s="88"/>
      <c r="G16" s="97"/>
      <c r="H16" s="102"/>
      <c r="I16" s="156"/>
      <c r="J16" s="70"/>
      <c r="K16" s="157"/>
      <c r="L16" s="108"/>
      <c r="M16" s="92"/>
      <c r="N16" s="10">
        <f t="shared" si="3"/>
        <v>0</v>
      </c>
      <c r="O16" s="16"/>
      <c r="P16" s="16"/>
      <c r="Q16" s="85">
        <f t="shared" si="4"/>
        <v>0</v>
      </c>
      <c r="R16" s="91"/>
      <c r="S16" s="202"/>
      <c r="T16" s="11"/>
      <c r="U16" s="11"/>
      <c r="V16" s="11"/>
      <c r="W16" s="11"/>
      <c r="X16" s="57"/>
      <c r="Y16" s="57"/>
      <c r="Z16" s="222"/>
      <c r="AA16" s="107"/>
    </row>
    <row r="17" spans="1:27" ht="27.75" customHeight="1" x14ac:dyDescent="0.3">
      <c r="A17" s="269"/>
      <c r="B17" s="273"/>
      <c r="C17" s="3" t="s">
        <v>6</v>
      </c>
      <c r="D17" s="24" t="s">
        <v>53</v>
      </c>
      <c r="E17" s="56"/>
      <c r="F17" s="88"/>
      <c r="G17" s="97"/>
      <c r="H17" s="102"/>
      <c r="I17" s="156"/>
      <c r="J17" s="70"/>
      <c r="K17" s="157"/>
      <c r="L17" s="108"/>
      <c r="M17" s="92">
        <v>47</v>
      </c>
      <c r="N17" s="10">
        <f t="shared" si="3"/>
        <v>9</v>
      </c>
      <c r="O17" s="16">
        <v>1</v>
      </c>
      <c r="P17" s="16"/>
      <c r="Q17" s="85">
        <f t="shared" si="4"/>
        <v>8</v>
      </c>
      <c r="R17" s="91">
        <v>8</v>
      </c>
      <c r="S17" s="188" t="s">
        <v>136</v>
      </c>
      <c r="T17" s="11"/>
      <c r="U17" s="11" t="s">
        <v>125</v>
      </c>
      <c r="V17" s="11" t="s">
        <v>125</v>
      </c>
      <c r="W17" s="11" t="s">
        <v>125</v>
      </c>
      <c r="X17" s="57" t="s">
        <v>195</v>
      </c>
      <c r="Y17" s="57" t="s">
        <v>119</v>
      </c>
      <c r="Z17" s="222" t="s">
        <v>152</v>
      </c>
      <c r="AA17" s="107"/>
    </row>
    <row r="18" spans="1:27" ht="27.75" customHeight="1" x14ac:dyDescent="0.3">
      <c r="A18" s="269"/>
      <c r="B18" s="273"/>
      <c r="C18" s="3" t="s">
        <v>6</v>
      </c>
      <c r="D18" s="24" t="s">
        <v>54</v>
      </c>
      <c r="E18" s="56"/>
      <c r="F18" s="88"/>
      <c r="G18" s="97"/>
      <c r="H18" s="102"/>
      <c r="I18" s="156"/>
      <c r="J18" s="70"/>
      <c r="K18" s="157"/>
      <c r="L18" s="108"/>
      <c r="M18" s="92">
        <v>48</v>
      </c>
      <c r="N18" s="10">
        <f t="shared" si="3"/>
        <v>9</v>
      </c>
      <c r="O18" s="16"/>
      <c r="P18" s="16"/>
      <c r="Q18" s="85">
        <f t="shared" si="4"/>
        <v>9</v>
      </c>
      <c r="R18" s="91">
        <v>9</v>
      </c>
      <c r="S18" s="188" t="s">
        <v>136</v>
      </c>
      <c r="T18" s="11"/>
      <c r="U18" s="11" t="s">
        <v>125</v>
      </c>
      <c r="V18" s="11" t="s">
        <v>125</v>
      </c>
      <c r="W18" s="11" t="s">
        <v>125</v>
      </c>
      <c r="X18" s="57" t="s">
        <v>195</v>
      </c>
      <c r="Y18" s="57" t="s">
        <v>119</v>
      </c>
      <c r="Z18" s="222" t="s">
        <v>152</v>
      </c>
      <c r="AA18" s="107"/>
    </row>
    <row r="19" spans="1:27" ht="27.75" customHeight="1" x14ac:dyDescent="0.3">
      <c r="A19" s="269"/>
      <c r="B19" s="273"/>
      <c r="C19" s="3" t="s">
        <v>58</v>
      </c>
      <c r="D19" s="24" t="s">
        <v>88</v>
      </c>
      <c r="E19" s="152">
        <v>129</v>
      </c>
      <c r="F19" s="96">
        <f>INT(E19*0.2)</f>
        <v>25</v>
      </c>
      <c r="G19" s="95">
        <v>25</v>
      </c>
      <c r="H19" s="122">
        <v>129</v>
      </c>
      <c r="I19" s="10">
        <f t="shared" si="1"/>
        <v>25</v>
      </c>
      <c r="J19" s="16"/>
      <c r="K19" s="85">
        <f t="shared" si="2"/>
        <v>25</v>
      </c>
      <c r="L19" s="93">
        <v>25</v>
      </c>
      <c r="M19" s="100"/>
      <c r="N19" s="51"/>
      <c r="O19" s="52"/>
      <c r="P19" s="52"/>
      <c r="Q19" s="99"/>
      <c r="R19" s="129"/>
      <c r="S19" s="188" t="s">
        <v>136</v>
      </c>
      <c r="T19" s="11"/>
      <c r="U19" s="11" t="s">
        <v>125</v>
      </c>
      <c r="V19" s="11" t="s">
        <v>125</v>
      </c>
      <c r="W19" s="11" t="s">
        <v>125</v>
      </c>
      <c r="X19" s="57" t="s">
        <v>195</v>
      </c>
      <c r="Y19" s="57" t="s">
        <v>151</v>
      </c>
      <c r="Z19" s="225" t="s">
        <v>196</v>
      </c>
      <c r="AA19" s="107"/>
    </row>
    <row r="20" spans="1:27" ht="27.75" customHeight="1" x14ac:dyDescent="0.3">
      <c r="A20" s="269"/>
      <c r="B20" s="273"/>
      <c r="C20" s="3" t="s">
        <v>6</v>
      </c>
      <c r="D20" s="24" t="s">
        <v>41</v>
      </c>
      <c r="E20" s="22">
        <v>76</v>
      </c>
      <c r="F20" s="96">
        <f t="shared" ref="F20:F30" si="6">INT(E20*0.2)</f>
        <v>15</v>
      </c>
      <c r="G20" s="95"/>
      <c r="H20" s="94"/>
      <c r="I20" s="10"/>
      <c r="J20" s="16"/>
      <c r="K20" s="85"/>
      <c r="L20" s="93"/>
      <c r="M20" s="92"/>
      <c r="N20" s="10"/>
      <c r="O20" s="16"/>
      <c r="P20" s="16"/>
      <c r="Q20" s="85"/>
      <c r="R20" s="91"/>
      <c r="S20" s="202"/>
      <c r="T20" s="11"/>
      <c r="U20" s="11"/>
      <c r="V20" s="11"/>
      <c r="W20" s="11"/>
      <c r="X20" s="57"/>
      <c r="Y20" s="57"/>
      <c r="Z20" s="222"/>
      <c r="AA20" s="107"/>
    </row>
    <row r="21" spans="1:27" ht="27.75" customHeight="1" x14ac:dyDescent="0.3">
      <c r="A21" s="269"/>
      <c r="B21" s="273"/>
      <c r="C21" s="3" t="s">
        <v>6</v>
      </c>
      <c r="D21" s="24" t="s">
        <v>42</v>
      </c>
      <c r="E21" s="22"/>
      <c r="F21" s="96">
        <f t="shared" si="6"/>
        <v>0</v>
      </c>
      <c r="G21" s="95">
        <v>7</v>
      </c>
      <c r="H21" s="94">
        <v>39</v>
      </c>
      <c r="I21" s="10">
        <f t="shared" si="1"/>
        <v>7</v>
      </c>
      <c r="J21" s="16"/>
      <c r="K21" s="85">
        <f t="shared" ref="K21:K30" si="7">I21-J21</f>
        <v>7</v>
      </c>
      <c r="L21" s="93">
        <v>7</v>
      </c>
      <c r="M21" s="92">
        <v>44</v>
      </c>
      <c r="N21" s="10">
        <f t="shared" si="3"/>
        <v>8</v>
      </c>
      <c r="O21" s="16">
        <v>1</v>
      </c>
      <c r="P21" s="16"/>
      <c r="Q21" s="85">
        <f t="shared" si="4"/>
        <v>7</v>
      </c>
      <c r="R21" s="91">
        <v>7</v>
      </c>
      <c r="S21" s="202" t="s">
        <v>174</v>
      </c>
      <c r="T21" s="11" t="s">
        <v>175</v>
      </c>
      <c r="U21" s="11" t="s">
        <v>124</v>
      </c>
      <c r="V21" s="11" t="s">
        <v>112</v>
      </c>
      <c r="W21" s="11" t="s">
        <v>112</v>
      </c>
      <c r="X21" s="46" t="s">
        <v>67</v>
      </c>
      <c r="Y21" s="55" t="s">
        <v>176</v>
      </c>
      <c r="Z21" s="41" t="s">
        <v>68</v>
      </c>
      <c r="AA21" s="107"/>
    </row>
    <row r="22" spans="1:27" ht="27.75" customHeight="1" x14ac:dyDescent="0.3">
      <c r="A22" s="269"/>
      <c r="B22" s="273"/>
      <c r="C22" s="3" t="s">
        <v>6</v>
      </c>
      <c r="D22" s="24" t="s">
        <v>43</v>
      </c>
      <c r="E22" s="22"/>
      <c r="F22" s="96">
        <f t="shared" si="6"/>
        <v>0</v>
      </c>
      <c r="G22" s="95">
        <v>7</v>
      </c>
      <c r="H22" s="94">
        <v>38</v>
      </c>
      <c r="I22" s="10">
        <f t="shared" ref="I22:I30" si="8">INT(H22*0.2)</f>
        <v>7</v>
      </c>
      <c r="J22" s="16">
        <v>1</v>
      </c>
      <c r="K22" s="85">
        <f t="shared" si="7"/>
        <v>6</v>
      </c>
      <c r="L22" s="93">
        <v>6</v>
      </c>
      <c r="M22" s="92">
        <v>43</v>
      </c>
      <c r="N22" s="10">
        <f t="shared" si="3"/>
        <v>8</v>
      </c>
      <c r="O22" s="16">
        <v>3</v>
      </c>
      <c r="P22" s="16">
        <v>1</v>
      </c>
      <c r="Q22" s="85">
        <f t="shared" si="4"/>
        <v>4</v>
      </c>
      <c r="R22" s="91">
        <v>4</v>
      </c>
      <c r="S22" s="202" t="s">
        <v>218</v>
      </c>
      <c r="T22" s="189" t="s">
        <v>177</v>
      </c>
      <c r="U22" s="11" t="s">
        <v>124</v>
      </c>
      <c r="V22" s="11" t="s">
        <v>112</v>
      </c>
      <c r="W22" s="11" t="s">
        <v>112</v>
      </c>
      <c r="X22" s="46" t="s">
        <v>67</v>
      </c>
      <c r="Y22" s="46" t="s">
        <v>122</v>
      </c>
      <c r="Z22" s="41" t="s">
        <v>68</v>
      </c>
      <c r="AA22" s="107"/>
    </row>
    <row r="23" spans="1:27" ht="27.75" customHeight="1" x14ac:dyDescent="0.3">
      <c r="A23" s="269"/>
      <c r="B23" s="273"/>
      <c r="C23" s="3" t="s">
        <v>6</v>
      </c>
      <c r="D23" s="24" t="s">
        <v>56</v>
      </c>
      <c r="E23" s="56"/>
      <c r="F23" s="165"/>
      <c r="G23" s="97"/>
      <c r="H23" s="102"/>
      <c r="I23" s="156"/>
      <c r="J23" s="70"/>
      <c r="K23" s="157"/>
      <c r="L23" s="108"/>
      <c r="M23" s="92">
        <v>51</v>
      </c>
      <c r="N23" s="10">
        <f t="shared" si="3"/>
        <v>10</v>
      </c>
      <c r="O23" s="16"/>
      <c r="P23" s="16"/>
      <c r="Q23" s="85">
        <f t="shared" si="4"/>
        <v>10</v>
      </c>
      <c r="R23" s="91">
        <v>10</v>
      </c>
      <c r="S23" s="188" t="s">
        <v>136</v>
      </c>
      <c r="T23" s="11"/>
      <c r="U23" s="11" t="s">
        <v>125</v>
      </c>
      <c r="V23" s="11" t="s">
        <v>125</v>
      </c>
      <c r="W23" s="11" t="s">
        <v>125</v>
      </c>
      <c r="X23" s="57" t="s">
        <v>195</v>
      </c>
      <c r="Y23" s="57" t="s">
        <v>151</v>
      </c>
      <c r="Z23" s="225" t="s">
        <v>196</v>
      </c>
      <c r="AA23" s="107"/>
    </row>
    <row r="24" spans="1:27" ht="27.75" customHeight="1" x14ac:dyDescent="0.3">
      <c r="A24" s="269"/>
      <c r="B24" s="273"/>
      <c r="C24" s="3" t="s">
        <v>60</v>
      </c>
      <c r="D24" s="24" t="s">
        <v>71</v>
      </c>
      <c r="E24" s="56"/>
      <c r="F24" s="165"/>
      <c r="G24" s="97"/>
      <c r="H24" s="102"/>
      <c r="I24" s="156"/>
      <c r="J24" s="70"/>
      <c r="K24" s="157"/>
      <c r="L24" s="108"/>
      <c r="M24" s="110">
        <v>54</v>
      </c>
      <c r="N24" s="10">
        <f t="shared" si="3"/>
        <v>10</v>
      </c>
      <c r="O24" s="16"/>
      <c r="P24" s="16"/>
      <c r="Q24" s="85">
        <f t="shared" si="4"/>
        <v>10</v>
      </c>
      <c r="R24" s="91">
        <v>10</v>
      </c>
      <c r="S24" s="188" t="s">
        <v>136</v>
      </c>
      <c r="T24" s="11"/>
      <c r="U24" s="11" t="s">
        <v>125</v>
      </c>
      <c r="V24" s="11" t="s">
        <v>125</v>
      </c>
      <c r="W24" s="11" t="s">
        <v>125</v>
      </c>
      <c r="X24" s="57" t="s">
        <v>195</v>
      </c>
      <c r="Y24" s="57" t="s">
        <v>151</v>
      </c>
      <c r="Z24" s="225" t="s">
        <v>197</v>
      </c>
      <c r="AA24" s="107"/>
    </row>
    <row r="25" spans="1:27" ht="27.75" customHeight="1" x14ac:dyDescent="0.3">
      <c r="A25" s="269"/>
      <c r="B25" s="273"/>
      <c r="C25" s="3" t="s">
        <v>6</v>
      </c>
      <c r="D25" s="24" t="s">
        <v>86</v>
      </c>
      <c r="E25" s="22">
        <v>33</v>
      </c>
      <c r="F25" s="96">
        <f t="shared" si="6"/>
        <v>6</v>
      </c>
      <c r="G25" s="95">
        <v>6</v>
      </c>
      <c r="H25" s="122">
        <v>36</v>
      </c>
      <c r="I25" s="10">
        <f t="shared" si="8"/>
        <v>7</v>
      </c>
      <c r="J25" s="16"/>
      <c r="K25" s="85">
        <f t="shared" si="7"/>
        <v>7</v>
      </c>
      <c r="L25" s="93">
        <v>7</v>
      </c>
      <c r="M25" s="100"/>
      <c r="N25" s="51"/>
      <c r="O25" s="52"/>
      <c r="P25" s="52"/>
      <c r="Q25" s="99"/>
      <c r="R25" s="129"/>
      <c r="S25" s="202" t="s">
        <v>208</v>
      </c>
      <c r="T25" s="11" t="s">
        <v>164</v>
      </c>
      <c r="U25" s="11" t="s">
        <v>124</v>
      </c>
      <c r="V25" s="11" t="s">
        <v>125</v>
      </c>
      <c r="W25" s="11"/>
      <c r="X25" s="57" t="s">
        <v>126</v>
      </c>
      <c r="Y25" s="57" t="s">
        <v>165</v>
      </c>
      <c r="Z25" s="226" t="s">
        <v>166</v>
      </c>
      <c r="AA25" s="107" t="s">
        <v>167</v>
      </c>
    </row>
    <row r="26" spans="1:27" ht="27.75" customHeight="1" x14ac:dyDescent="0.3">
      <c r="A26" s="269"/>
      <c r="B26" s="273"/>
      <c r="C26" s="3" t="s">
        <v>6</v>
      </c>
      <c r="D26" s="24" t="s">
        <v>44</v>
      </c>
      <c r="E26" s="56"/>
      <c r="F26" s="165"/>
      <c r="G26" s="97"/>
      <c r="H26" s="102"/>
      <c r="I26" s="156"/>
      <c r="J26" s="70"/>
      <c r="K26" s="157"/>
      <c r="L26" s="108"/>
      <c r="M26" s="92"/>
      <c r="N26" s="10">
        <f t="shared" ref="N26:N29" si="9">INT(M26*0.2)</f>
        <v>0</v>
      </c>
      <c r="O26" s="16"/>
      <c r="P26" s="16"/>
      <c r="Q26" s="85">
        <f t="shared" ref="Q26:Q29" si="10">N26-O26-P26</f>
        <v>0</v>
      </c>
      <c r="R26" s="91"/>
      <c r="S26" s="202"/>
      <c r="T26" s="11"/>
      <c r="U26" s="11"/>
      <c r="V26" s="11"/>
      <c r="W26" s="11"/>
      <c r="X26" s="57"/>
      <c r="Y26" s="227"/>
      <c r="Z26" s="222"/>
      <c r="AA26" s="107"/>
    </row>
    <row r="27" spans="1:27" ht="27.75" customHeight="1" x14ac:dyDescent="0.3">
      <c r="A27" s="269"/>
      <c r="B27" s="273"/>
      <c r="C27" s="3" t="s">
        <v>6</v>
      </c>
      <c r="D27" s="24" t="s">
        <v>45</v>
      </c>
      <c r="E27" s="56"/>
      <c r="F27" s="165"/>
      <c r="G27" s="97"/>
      <c r="H27" s="102"/>
      <c r="I27" s="156"/>
      <c r="J27" s="70"/>
      <c r="K27" s="157"/>
      <c r="L27" s="108"/>
      <c r="M27" s="92">
        <v>36</v>
      </c>
      <c r="N27" s="10">
        <f t="shared" si="9"/>
        <v>7</v>
      </c>
      <c r="O27" s="16">
        <v>1</v>
      </c>
      <c r="P27" s="16">
        <v>2</v>
      </c>
      <c r="Q27" s="85">
        <f t="shared" si="10"/>
        <v>4</v>
      </c>
      <c r="R27" s="91">
        <v>4</v>
      </c>
      <c r="S27" s="202" t="s">
        <v>208</v>
      </c>
      <c r="T27" s="11" t="s">
        <v>164</v>
      </c>
      <c r="U27" s="11" t="s">
        <v>124</v>
      </c>
      <c r="V27" s="11" t="s">
        <v>125</v>
      </c>
      <c r="W27" s="11"/>
      <c r="X27" s="57" t="s">
        <v>126</v>
      </c>
      <c r="Y27" s="57" t="s">
        <v>165</v>
      </c>
      <c r="Z27" s="226" t="s">
        <v>166</v>
      </c>
      <c r="AA27" s="107" t="s">
        <v>167</v>
      </c>
    </row>
    <row r="28" spans="1:27" ht="27.75" customHeight="1" x14ac:dyDescent="0.3">
      <c r="A28" s="269"/>
      <c r="B28" s="273"/>
      <c r="C28" s="3" t="s">
        <v>6</v>
      </c>
      <c r="D28" s="24" t="s">
        <v>46</v>
      </c>
      <c r="E28" s="56"/>
      <c r="F28" s="165"/>
      <c r="G28" s="97"/>
      <c r="H28" s="102"/>
      <c r="I28" s="156"/>
      <c r="J28" s="70"/>
      <c r="K28" s="157"/>
      <c r="L28" s="108"/>
      <c r="M28" s="92">
        <v>32</v>
      </c>
      <c r="N28" s="10">
        <f t="shared" si="9"/>
        <v>6</v>
      </c>
      <c r="O28" s="16"/>
      <c r="P28" s="16"/>
      <c r="Q28" s="85">
        <f t="shared" si="10"/>
        <v>6</v>
      </c>
      <c r="R28" s="91">
        <v>6</v>
      </c>
      <c r="S28" s="202" t="s">
        <v>138</v>
      </c>
      <c r="T28" s="11" t="s">
        <v>114</v>
      </c>
      <c r="U28" s="3" t="s">
        <v>115</v>
      </c>
      <c r="V28" s="3" t="s">
        <v>112</v>
      </c>
      <c r="W28" s="3" t="s">
        <v>112</v>
      </c>
      <c r="X28" s="57" t="s">
        <v>116</v>
      </c>
      <c r="Y28" s="57" t="s">
        <v>117</v>
      </c>
      <c r="Z28" s="226" t="s">
        <v>118</v>
      </c>
      <c r="AA28" s="107"/>
    </row>
    <row r="29" spans="1:27" ht="27.75" customHeight="1" x14ac:dyDescent="0.3">
      <c r="A29" s="269"/>
      <c r="B29" s="273"/>
      <c r="C29" s="3" t="s">
        <v>60</v>
      </c>
      <c r="D29" s="24" t="s">
        <v>72</v>
      </c>
      <c r="E29" s="56"/>
      <c r="F29" s="165"/>
      <c r="G29" s="97"/>
      <c r="H29" s="102"/>
      <c r="I29" s="156"/>
      <c r="J29" s="70"/>
      <c r="K29" s="157"/>
      <c r="L29" s="108"/>
      <c r="M29" s="110">
        <v>61</v>
      </c>
      <c r="N29" s="10">
        <f t="shared" si="9"/>
        <v>12</v>
      </c>
      <c r="O29" s="16"/>
      <c r="P29" s="16"/>
      <c r="Q29" s="85">
        <f t="shared" si="10"/>
        <v>12</v>
      </c>
      <c r="R29" s="91">
        <v>12</v>
      </c>
      <c r="S29" s="202" t="s">
        <v>136</v>
      </c>
      <c r="T29" s="11" t="s">
        <v>185</v>
      </c>
      <c r="U29" s="11" t="s">
        <v>125</v>
      </c>
      <c r="V29" s="11" t="s">
        <v>125</v>
      </c>
      <c r="W29" s="11" t="s">
        <v>125</v>
      </c>
      <c r="X29" s="57" t="s">
        <v>186</v>
      </c>
      <c r="Y29" s="57" t="s">
        <v>187</v>
      </c>
      <c r="Z29" s="228" t="s">
        <v>188</v>
      </c>
      <c r="AA29" s="107"/>
    </row>
    <row r="30" spans="1:27" ht="27.75" customHeight="1" x14ac:dyDescent="0.3">
      <c r="A30" s="269"/>
      <c r="B30" s="273"/>
      <c r="C30" s="3" t="s">
        <v>60</v>
      </c>
      <c r="D30" s="24" t="s">
        <v>95</v>
      </c>
      <c r="E30" s="152">
        <v>166</v>
      </c>
      <c r="F30" s="96">
        <f t="shared" si="6"/>
        <v>33</v>
      </c>
      <c r="G30" s="95">
        <v>33</v>
      </c>
      <c r="H30" s="122">
        <v>166</v>
      </c>
      <c r="I30" s="10">
        <f t="shared" si="8"/>
        <v>33</v>
      </c>
      <c r="J30" s="16">
        <v>1</v>
      </c>
      <c r="K30" s="85">
        <f t="shared" si="7"/>
        <v>32</v>
      </c>
      <c r="L30" s="93">
        <v>32</v>
      </c>
      <c r="M30" s="100"/>
      <c r="N30" s="51"/>
      <c r="O30" s="52"/>
      <c r="P30" s="52"/>
      <c r="Q30" s="99"/>
      <c r="R30" s="129"/>
      <c r="S30" s="202" t="s">
        <v>136</v>
      </c>
      <c r="T30" s="11" t="s">
        <v>185</v>
      </c>
      <c r="U30" s="11" t="s">
        <v>125</v>
      </c>
      <c r="V30" s="11" t="s">
        <v>125</v>
      </c>
      <c r="W30" s="11" t="s">
        <v>125</v>
      </c>
      <c r="X30" s="57" t="s">
        <v>186</v>
      </c>
      <c r="Y30" s="57" t="s">
        <v>187</v>
      </c>
      <c r="Z30" s="228" t="s">
        <v>188</v>
      </c>
      <c r="AA30" s="107"/>
    </row>
    <row r="31" spans="1:27" ht="27.75" customHeight="1" x14ac:dyDescent="0.3">
      <c r="A31" s="269"/>
      <c r="B31" s="273"/>
      <c r="C31" s="3" t="s">
        <v>6</v>
      </c>
      <c r="D31" s="24" t="s">
        <v>47</v>
      </c>
      <c r="E31" s="56"/>
      <c r="F31" s="88"/>
      <c r="G31" s="97"/>
      <c r="H31" s="102"/>
      <c r="I31" s="51"/>
      <c r="J31" s="52"/>
      <c r="K31" s="99"/>
      <c r="L31" s="108"/>
      <c r="M31" s="92">
        <v>37</v>
      </c>
      <c r="N31" s="10">
        <f>INT(M31*0.2)</f>
        <v>7</v>
      </c>
      <c r="O31" s="16"/>
      <c r="P31" s="16"/>
      <c r="Q31" s="85">
        <f>N31-O31-P31</f>
        <v>7</v>
      </c>
      <c r="R31" s="91">
        <v>7</v>
      </c>
      <c r="S31" s="188" t="s">
        <v>136</v>
      </c>
      <c r="T31" s="11"/>
      <c r="U31" s="11" t="s">
        <v>125</v>
      </c>
      <c r="V31" s="11" t="s">
        <v>125</v>
      </c>
      <c r="W31" s="11" t="s">
        <v>125</v>
      </c>
      <c r="X31" s="57" t="s">
        <v>195</v>
      </c>
      <c r="Y31" s="57" t="s">
        <v>151</v>
      </c>
      <c r="Z31" s="225" t="s">
        <v>196</v>
      </c>
      <c r="AA31" s="107"/>
    </row>
    <row r="32" spans="1:27" ht="27.75" customHeight="1" thickBot="1" x14ac:dyDescent="0.35">
      <c r="A32" s="269"/>
      <c r="B32" s="273"/>
      <c r="C32" s="12" t="s">
        <v>58</v>
      </c>
      <c r="D32" s="27" t="s">
        <v>62</v>
      </c>
      <c r="E32" s="89"/>
      <c r="F32" s="88"/>
      <c r="G32" s="87"/>
      <c r="H32" s="153"/>
      <c r="I32" s="51"/>
      <c r="J32" s="161"/>
      <c r="K32" s="154"/>
      <c r="L32" s="155"/>
      <c r="M32" s="128">
        <v>95</v>
      </c>
      <c r="N32" s="10">
        <f>INT(M32*0.2)</f>
        <v>19</v>
      </c>
      <c r="O32" s="28"/>
      <c r="P32" s="28"/>
      <c r="Q32" s="85">
        <f>N32-O32-P32</f>
        <v>19</v>
      </c>
      <c r="R32" s="84">
        <v>19</v>
      </c>
      <c r="S32" s="188" t="s">
        <v>136</v>
      </c>
      <c r="T32" s="180"/>
      <c r="U32" s="180" t="s">
        <v>112</v>
      </c>
      <c r="V32" s="180" t="s">
        <v>112</v>
      </c>
      <c r="W32" s="181" t="s">
        <v>112</v>
      </c>
      <c r="X32" s="224" t="s">
        <v>150</v>
      </c>
      <c r="Y32" s="224" t="s">
        <v>151</v>
      </c>
      <c r="Z32" s="228" t="s">
        <v>152</v>
      </c>
      <c r="AA32" s="127"/>
    </row>
    <row r="33" spans="1:27" ht="27.75" customHeight="1" x14ac:dyDescent="0.3">
      <c r="A33" s="269"/>
      <c r="B33" s="272" t="s">
        <v>98</v>
      </c>
      <c r="C33" s="271" t="s">
        <v>3</v>
      </c>
      <c r="D33" s="271"/>
      <c r="E33" s="36">
        <f>SUM(E34:E41)</f>
        <v>140</v>
      </c>
      <c r="F33" s="166">
        <f t="shared" ref="F33:R33" si="11">SUM(F34:F41)</f>
        <v>27</v>
      </c>
      <c r="G33" s="168">
        <f t="shared" si="11"/>
        <v>16</v>
      </c>
      <c r="H33" s="167">
        <f t="shared" si="11"/>
        <v>145</v>
      </c>
      <c r="I33" s="36">
        <f t="shared" si="11"/>
        <v>28</v>
      </c>
      <c r="J33" s="36">
        <f t="shared" si="11"/>
        <v>3</v>
      </c>
      <c r="K33" s="166">
        <f t="shared" si="11"/>
        <v>25</v>
      </c>
      <c r="L33" s="168">
        <f t="shared" si="11"/>
        <v>10</v>
      </c>
      <c r="M33" s="167">
        <f t="shared" si="11"/>
        <v>147</v>
      </c>
      <c r="N33" s="36">
        <f t="shared" si="11"/>
        <v>28</v>
      </c>
      <c r="O33" s="36">
        <f t="shared" si="11"/>
        <v>2</v>
      </c>
      <c r="P33" s="36">
        <f t="shared" si="11"/>
        <v>0</v>
      </c>
      <c r="Q33" s="166">
        <f t="shared" si="11"/>
        <v>26</v>
      </c>
      <c r="R33" s="168">
        <f t="shared" si="11"/>
        <v>4</v>
      </c>
      <c r="S33" s="218"/>
      <c r="T33" s="38"/>
      <c r="U33" s="38"/>
      <c r="V33" s="38"/>
      <c r="W33" s="38"/>
      <c r="X33" s="229"/>
      <c r="Y33" s="229"/>
      <c r="Z33" s="230"/>
      <c r="AA33" s="124" t="s">
        <v>40</v>
      </c>
    </row>
    <row r="34" spans="1:27" ht="27.75" customHeight="1" x14ac:dyDescent="0.3">
      <c r="A34" s="269"/>
      <c r="B34" s="273"/>
      <c r="C34" s="3" t="s">
        <v>8</v>
      </c>
      <c r="D34" s="27" t="s">
        <v>80</v>
      </c>
      <c r="E34" s="56"/>
      <c r="F34" s="88"/>
      <c r="G34" s="97"/>
      <c r="H34" s="102"/>
      <c r="I34" s="51"/>
      <c r="J34" s="52"/>
      <c r="K34" s="99"/>
      <c r="L34" s="101"/>
      <c r="M34" s="110"/>
      <c r="N34" s="10">
        <f t="shared" ref="N34:N36" si="12">INT(M34*0.2)</f>
        <v>0</v>
      </c>
      <c r="O34" s="16"/>
      <c r="P34" s="16"/>
      <c r="Q34" s="85">
        <f t="shared" ref="Q34:Q36" si="13">N34-O34-P34</f>
        <v>0</v>
      </c>
      <c r="R34" s="103"/>
      <c r="S34" s="209"/>
      <c r="T34" s="15"/>
      <c r="U34" s="11"/>
      <c r="V34" s="11"/>
      <c r="W34" s="11"/>
      <c r="X34" s="57"/>
      <c r="Y34" s="57"/>
      <c r="Z34" s="231"/>
      <c r="AA34" s="90"/>
    </row>
    <row r="35" spans="1:27" ht="27.75" customHeight="1" x14ac:dyDescent="0.3">
      <c r="A35" s="269"/>
      <c r="B35" s="273"/>
      <c r="C35" s="3"/>
      <c r="D35" s="27" t="s">
        <v>79</v>
      </c>
      <c r="E35" s="56"/>
      <c r="F35" s="88"/>
      <c r="G35" s="97"/>
      <c r="H35" s="102"/>
      <c r="I35" s="51"/>
      <c r="J35" s="52"/>
      <c r="K35" s="99"/>
      <c r="L35" s="101"/>
      <c r="M35" s="110">
        <v>27</v>
      </c>
      <c r="N35" s="10">
        <f t="shared" si="12"/>
        <v>5</v>
      </c>
      <c r="O35" s="16">
        <v>1</v>
      </c>
      <c r="P35" s="16"/>
      <c r="Q35" s="85">
        <f t="shared" si="13"/>
        <v>4</v>
      </c>
      <c r="R35" s="103">
        <v>4</v>
      </c>
      <c r="S35" s="188" t="s">
        <v>136</v>
      </c>
      <c r="T35" s="180"/>
      <c r="U35" s="180" t="s">
        <v>112</v>
      </c>
      <c r="V35" s="180" t="s">
        <v>112</v>
      </c>
      <c r="W35" s="181" t="s">
        <v>112</v>
      </c>
      <c r="X35" s="57" t="s">
        <v>206</v>
      </c>
      <c r="Y35" s="57" t="s">
        <v>119</v>
      </c>
      <c r="Z35" s="231" t="s">
        <v>207</v>
      </c>
      <c r="AA35" s="90"/>
    </row>
    <row r="36" spans="1:27" ht="27.75" customHeight="1" x14ac:dyDescent="0.3">
      <c r="A36" s="269"/>
      <c r="B36" s="273"/>
      <c r="C36" s="3"/>
      <c r="D36" s="27" t="s">
        <v>78</v>
      </c>
      <c r="E36" s="56"/>
      <c r="F36" s="88"/>
      <c r="G36" s="97"/>
      <c r="H36" s="102"/>
      <c r="I36" s="51"/>
      <c r="J36" s="52"/>
      <c r="K36" s="99"/>
      <c r="L36" s="101"/>
      <c r="M36" s="110">
        <v>16</v>
      </c>
      <c r="N36" s="10">
        <f t="shared" si="12"/>
        <v>3</v>
      </c>
      <c r="O36" s="16"/>
      <c r="P36" s="16"/>
      <c r="Q36" s="85">
        <f t="shared" si="13"/>
        <v>3</v>
      </c>
      <c r="R36" s="103">
        <v>0</v>
      </c>
      <c r="S36" s="209"/>
      <c r="T36" s="15"/>
      <c r="U36" s="11"/>
      <c r="V36" s="11"/>
      <c r="W36" s="11"/>
      <c r="X36" s="57"/>
      <c r="Y36" s="57"/>
      <c r="Z36" s="231"/>
      <c r="AA36" s="90"/>
    </row>
    <row r="37" spans="1:27" ht="27.75" customHeight="1" x14ac:dyDescent="0.3">
      <c r="A37" s="269"/>
      <c r="B37" s="273"/>
      <c r="C37" s="3" t="s">
        <v>8</v>
      </c>
      <c r="D37" s="109" t="s">
        <v>27</v>
      </c>
      <c r="E37" s="56"/>
      <c r="F37" s="88"/>
      <c r="G37" s="97"/>
      <c r="H37" s="102"/>
      <c r="I37" s="51"/>
      <c r="J37" s="52"/>
      <c r="K37" s="99"/>
      <c r="L37" s="108"/>
      <c r="M37" s="100"/>
      <c r="N37" s="156"/>
      <c r="O37" s="70"/>
      <c r="P37" s="70"/>
      <c r="Q37" s="157"/>
      <c r="R37" s="129"/>
      <c r="S37" s="182"/>
      <c r="T37" s="189"/>
      <c r="U37" s="3"/>
      <c r="V37" s="3"/>
      <c r="W37" s="3"/>
      <c r="X37" s="57"/>
      <c r="Y37" s="57"/>
      <c r="Z37" s="41"/>
      <c r="AA37" s="90"/>
    </row>
    <row r="38" spans="1:27" ht="27.75" customHeight="1" x14ac:dyDescent="0.3">
      <c r="A38" s="269"/>
      <c r="B38" s="273"/>
      <c r="C38" s="3" t="s">
        <v>8</v>
      </c>
      <c r="D38" s="24" t="s">
        <v>89</v>
      </c>
      <c r="E38" s="152">
        <v>43</v>
      </c>
      <c r="F38" s="96">
        <f>INT(E38*0.2)</f>
        <v>8</v>
      </c>
      <c r="G38" s="95">
        <v>8</v>
      </c>
      <c r="H38" s="122">
        <v>43</v>
      </c>
      <c r="I38" s="10">
        <f>INT(H38*0.2)</f>
        <v>8</v>
      </c>
      <c r="J38" s="16">
        <v>3</v>
      </c>
      <c r="K38" s="85">
        <f>I38-J38</f>
        <v>5</v>
      </c>
      <c r="L38" s="93">
        <v>5</v>
      </c>
      <c r="M38" s="100"/>
      <c r="N38" s="156"/>
      <c r="O38" s="70"/>
      <c r="P38" s="70"/>
      <c r="Q38" s="157"/>
      <c r="R38" s="129"/>
      <c r="S38" s="188" t="s">
        <v>136</v>
      </c>
      <c r="T38" s="180"/>
      <c r="U38" s="180" t="s">
        <v>112</v>
      </c>
      <c r="V38" s="180" t="s">
        <v>112</v>
      </c>
      <c r="W38" s="181" t="s">
        <v>112</v>
      </c>
      <c r="X38" s="57" t="s">
        <v>206</v>
      </c>
      <c r="Y38" s="57" t="s">
        <v>119</v>
      </c>
      <c r="Z38" s="231" t="s">
        <v>207</v>
      </c>
      <c r="AA38" s="90"/>
    </row>
    <row r="39" spans="1:27" ht="27.75" customHeight="1" x14ac:dyDescent="0.3">
      <c r="A39" s="269"/>
      <c r="B39" s="273"/>
      <c r="C39" s="3" t="s">
        <v>8</v>
      </c>
      <c r="D39" s="24" t="s">
        <v>28</v>
      </c>
      <c r="E39" s="22">
        <v>55</v>
      </c>
      <c r="F39" s="96">
        <f>INT(E39*0.2)</f>
        <v>11</v>
      </c>
      <c r="G39" s="95">
        <v>3</v>
      </c>
      <c r="H39" s="94">
        <v>55</v>
      </c>
      <c r="I39" s="10">
        <f>INT(H39*0.2)</f>
        <v>11</v>
      </c>
      <c r="J39" s="16"/>
      <c r="K39" s="85">
        <f>I39-J39</f>
        <v>11</v>
      </c>
      <c r="L39" s="93">
        <v>3</v>
      </c>
      <c r="M39" s="92">
        <v>56</v>
      </c>
      <c r="N39" s="10">
        <f>INT(M39*0.2)</f>
        <v>11</v>
      </c>
      <c r="O39" s="16">
        <v>1</v>
      </c>
      <c r="P39" s="16"/>
      <c r="Q39" s="85">
        <f>N39-O39-P39</f>
        <v>10</v>
      </c>
      <c r="R39" s="91">
        <v>0</v>
      </c>
      <c r="S39" s="186" t="s">
        <v>136</v>
      </c>
      <c r="T39" s="219" t="s">
        <v>132</v>
      </c>
      <c r="U39" s="183" t="s">
        <v>112</v>
      </c>
      <c r="V39" s="183" t="s">
        <v>112</v>
      </c>
      <c r="W39" s="183" t="s">
        <v>112</v>
      </c>
      <c r="X39" s="232" t="s">
        <v>133</v>
      </c>
      <c r="Y39" s="232" t="s">
        <v>134</v>
      </c>
      <c r="Z39" s="233" t="s">
        <v>135</v>
      </c>
      <c r="AA39" s="90"/>
    </row>
    <row r="40" spans="1:27" ht="27.75" customHeight="1" x14ac:dyDescent="0.3">
      <c r="A40" s="269"/>
      <c r="B40" s="273"/>
      <c r="C40" s="3" t="s">
        <v>8</v>
      </c>
      <c r="D40" s="24" t="s">
        <v>29</v>
      </c>
      <c r="E40" s="22">
        <v>42</v>
      </c>
      <c r="F40" s="96">
        <f>INT(E40*0.2)</f>
        <v>8</v>
      </c>
      <c r="G40" s="95">
        <v>5</v>
      </c>
      <c r="H40" s="94">
        <v>47</v>
      </c>
      <c r="I40" s="10">
        <f>INT(H40*0.2)</f>
        <v>9</v>
      </c>
      <c r="J40" s="16"/>
      <c r="K40" s="85">
        <f>I40-J40</f>
        <v>9</v>
      </c>
      <c r="L40" s="93">
        <v>2</v>
      </c>
      <c r="M40" s="92">
        <v>48</v>
      </c>
      <c r="N40" s="10">
        <f>INT(M40*0.2)</f>
        <v>9</v>
      </c>
      <c r="O40" s="16"/>
      <c r="P40" s="16"/>
      <c r="Q40" s="85">
        <f>N40-O40-P40</f>
        <v>9</v>
      </c>
      <c r="R40" s="91">
        <v>0</v>
      </c>
      <c r="S40" s="182" t="s">
        <v>208</v>
      </c>
      <c r="T40" s="220" t="s">
        <v>123</v>
      </c>
      <c r="U40" s="3" t="s">
        <v>124</v>
      </c>
      <c r="V40" s="3" t="s">
        <v>125</v>
      </c>
      <c r="W40" s="3" t="s">
        <v>125</v>
      </c>
      <c r="X40" s="234" t="s">
        <v>126</v>
      </c>
      <c r="Y40" s="234" t="s">
        <v>127</v>
      </c>
      <c r="Z40" s="235" t="s">
        <v>128</v>
      </c>
      <c r="AA40" s="90"/>
    </row>
    <row r="41" spans="1:27" ht="27.75" customHeight="1" thickBot="1" x14ac:dyDescent="0.35">
      <c r="A41" s="269"/>
      <c r="B41" s="274"/>
      <c r="C41" s="12" t="s">
        <v>8</v>
      </c>
      <c r="D41" s="164" t="s">
        <v>30</v>
      </c>
      <c r="E41" s="89"/>
      <c r="F41" s="88"/>
      <c r="G41" s="87"/>
      <c r="H41" s="153"/>
      <c r="I41" s="51"/>
      <c r="J41" s="52"/>
      <c r="K41" s="154"/>
      <c r="L41" s="155"/>
      <c r="M41" s="162"/>
      <c r="N41" s="51"/>
      <c r="O41" s="52"/>
      <c r="P41" s="52"/>
      <c r="Q41" s="99"/>
      <c r="R41" s="163"/>
      <c r="S41" s="212"/>
      <c r="T41" s="221"/>
      <c r="U41" s="12"/>
      <c r="V41" s="12"/>
      <c r="W41" s="12"/>
      <c r="X41" s="236"/>
      <c r="Y41" s="236"/>
      <c r="Z41" s="231"/>
      <c r="AA41" s="83"/>
    </row>
    <row r="42" spans="1:27" ht="27.75" customHeight="1" x14ac:dyDescent="0.3">
      <c r="A42" s="269"/>
      <c r="B42" s="273" t="s">
        <v>99</v>
      </c>
      <c r="C42" s="271" t="s">
        <v>3</v>
      </c>
      <c r="D42" s="271"/>
      <c r="E42" s="36">
        <f>SUM(E43:E51)</f>
        <v>299</v>
      </c>
      <c r="F42" s="166">
        <f t="shared" ref="F42:R42" si="14">SUM(F43:F51)</f>
        <v>8</v>
      </c>
      <c r="G42" s="168">
        <f t="shared" si="14"/>
        <v>8</v>
      </c>
      <c r="H42" s="167">
        <f t="shared" si="14"/>
        <v>301</v>
      </c>
      <c r="I42" s="36">
        <f t="shared" si="14"/>
        <v>8</v>
      </c>
      <c r="J42" s="36">
        <f t="shared" si="14"/>
        <v>0</v>
      </c>
      <c r="K42" s="166">
        <f t="shared" si="14"/>
        <v>8</v>
      </c>
      <c r="L42" s="168">
        <f t="shared" si="14"/>
        <v>8</v>
      </c>
      <c r="M42" s="167">
        <f t="shared" si="14"/>
        <v>301</v>
      </c>
      <c r="N42" s="36">
        <f t="shared" si="14"/>
        <v>8</v>
      </c>
      <c r="O42" s="36">
        <f t="shared" si="14"/>
        <v>0</v>
      </c>
      <c r="P42" s="36">
        <f t="shared" si="14"/>
        <v>0</v>
      </c>
      <c r="Q42" s="166">
        <f t="shared" si="14"/>
        <v>8</v>
      </c>
      <c r="R42" s="168">
        <f t="shared" si="14"/>
        <v>8</v>
      </c>
      <c r="S42" s="214"/>
      <c r="T42" s="39"/>
      <c r="U42" s="39"/>
      <c r="V42" s="39"/>
      <c r="W42" s="39"/>
      <c r="X42" s="237"/>
      <c r="Y42" s="237"/>
      <c r="Z42" s="238"/>
      <c r="AA42" s="111" t="s">
        <v>40</v>
      </c>
    </row>
    <row r="43" spans="1:27" ht="27.75" customHeight="1" x14ac:dyDescent="0.3">
      <c r="A43" s="269"/>
      <c r="B43" s="273"/>
      <c r="C43" s="18" t="s">
        <v>7</v>
      </c>
      <c r="D43" s="25" t="s">
        <v>9</v>
      </c>
      <c r="E43" s="22">
        <v>65</v>
      </c>
      <c r="F43" s="96"/>
      <c r="G43" s="106">
        <v>0</v>
      </c>
      <c r="H43" s="94">
        <v>65</v>
      </c>
      <c r="I43" s="13"/>
      <c r="J43" s="16"/>
      <c r="K43" s="85">
        <f>I43-J43</f>
        <v>0</v>
      </c>
      <c r="L43" s="104">
        <v>0</v>
      </c>
      <c r="M43" s="94">
        <v>65</v>
      </c>
      <c r="N43" s="13"/>
      <c r="O43" s="16"/>
      <c r="P43" s="16"/>
      <c r="Q43" s="85">
        <f>N43-O43-P43</f>
        <v>0</v>
      </c>
      <c r="R43" s="103">
        <v>0</v>
      </c>
      <c r="S43" s="215"/>
      <c r="T43" s="14"/>
      <c r="U43" s="14"/>
      <c r="V43" s="14"/>
      <c r="W43" s="14"/>
      <c r="X43" s="239"/>
      <c r="Y43" s="239"/>
      <c r="Z43" s="240"/>
      <c r="AA43" s="105"/>
    </row>
    <row r="44" spans="1:27" ht="27.75" customHeight="1" x14ac:dyDescent="0.3">
      <c r="A44" s="269"/>
      <c r="B44" s="273"/>
      <c r="C44" s="18" t="s">
        <v>7</v>
      </c>
      <c r="D44" s="25" t="s">
        <v>31</v>
      </c>
      <c r="E44" s="22">
        <v>32</v>
      </c>
      <c r="F44" s="96"/>
      <c r="G44" s="106">
        <v>0</v>
      </c>
      <c r="H44" s="94">
        <v>32</v>
      </c>
      <c r="I44" s="13"/>
      <c r="J44" s="16"/>
      <c r="K44" s="85">
        <f>I44-J44</f>
        <v>0</v>
      </c>
      <c r="L44" s="104">
        <v>0</v>
      </c>
      <c r="M44" s="94">
        <v>32</v>
      </c>
      <c r="N44" s="13"/>
      <c r="O44" s="16"/>
      <c r="P44" s="16"/>
      <c r="Q44" s="85">
        <f>N44-O44-P44</f>
        <v>0</v>
      </c>
      <c r="R44" s="103">
        <v>0</v>
      </c>
      <c r="S44" s="215"/>
      <c r="T44" s="14"/>
      <c r="U44" s="14"/>
      <c r="V44" s="14"/>
      <c r="W44" s="14"/>
      <c r="X44" s="239"/>
      <c r="Y44" s="239"/>
      <c r="Z44" s="240"/>
      <c r="AA44" s="105"/>
    </row>
    <row r="45" spans="1:27" ht="27.75" customHeight="1" x14ac:dyDescent="0.3">
      <c r="A45" s="269"/>
      <c r="B45" s="273"/>
      <c r="C45" s="18" t="s">
        <v>7</v>
      </c>
      <c r="D45" s="25" t="s">
        <v>48</v>
      </c>
      <c r="E45" s="22">
        <v>30</v>
      </c>
      <c r="F45" s="96"/>
      <c r="G45" s="106">
        <v>0</v>
      </c>
      <c r="H45" s="94">
        <v>30</v>
      </c>
      <c r="I45" s="13"/>
      <c r="J45" s="16"/>
      <c r="K45" s="85">
        <f>I45-J45</f>
        <v>0</v>
      </c>
      <c r="L45" s="104">
        <v>0</v>
      </c>
      <c r="M45" s="94">
        <v>30</v>
      </c>
      <c r="N45" s="13"/>
      <c r="O45" s="16"/>
      <c r="P45" s="16"/>
      <c r="Q45" s="85">
        <f>N45-O45-P45</f>
        <v>0</v>
      </c>
      <c r="R45" s="103">
        <v>0</v>
      </c>
      <c r="S45" s="215"/>
      <c r="T45" s="14"/>
      <c r="U45" s="14"/>
      <c r="V45" s="14"/>
      <c r="W45" s="14"/>
      <c r="X45" s="239"/>
      <c r="Y45" s="239"/>
      <c r="Z45" s="240"/>
      <c r="AA45" s="105"/>
    </row>
    <row r="46" spans="1:27" ht="27.75" customHeight="1" x14ac:dyDescent="0.3">
      <c r="A46" s="269"/>
      <c r="B46" s="273"/>
      <c r="C46" s="3" t="s">
        <v>7</v>
      </c>
      <c r="D46" s="24" t="s">
        <v>73</v>
      </c>
      <c r="E46" s="22">
        <v>15</v>
      </c>
      <c r="F46" s="96">
        <f>INT(E46*0.2)</f>
        <v>3</v>
      </c>
      <c r="G46" s="106">
        <v>3</v>
      </c>
      <c r="H46" s="122">
        <v>15</v>
      </c>
      <c r="I46" s="10">
        <f>INT(H46*0.2)</f>
        <v>3</v>
      </c>
      <c r="J46" s="16"/>
      <c r="K46" s="85">
        <f t="shared" ref="K46:K51" si="15">I46-J46</f>
        <v>3</v>
      </c>
      <c r="L46" s="104">
        <v>3</v>
      </c>
      <c r="M46" s="122">
        <v>15</v>
      </c>
      <c r="N46" s="10">
        <f>INT(M46*0.2)</f>
        <v>3</v>
      </c>
      <c r="O46" s="16"/>
      <c r="P46" s="16"/>
      <c r="Q46" s="85">
        <f t="shared" ref="Q46:Q51" si="16">N46-O46-P46</f>
        <v>3</v>
      </c>
      <c r="R46" s="103">
        <v>3</v>
      </c>
      <c r="S46" s="202" t="s">
        <v>138</v>
      </c>
      <c r="T46" s="189" t="s">
        <v>191</v>
      </c>
      <c r="U46" s="3" t="s">
        <v>192</v>
      </c>
      <c r="V46" s="3" t="s">
        <v>193</v>
      </c>
      <c r="W46" s="3"/>
      <c r="X46" s="57" t="s">
        <v>126</v>
      </c>
      <c r="Y46" s="57" t="s">
        <v>162</v>
      </c>
      <c r="Z46" s="226" t="s">
        <v>128</v>
      </c>
      <c r="AA46" s="107"/>
    </row>
    <row r="47" spans="1:27" ht="27.75" customHeight="1" x14ac:dyDescent="0.3">
      <c r="A47" s="269"/>
      <c r="B47" s="273"/>
      <c r="C47" s="3" t="s">
        <v>7</v>
      </c>
      <c r="D47" s="24" t="s">
        <v>32</v>
      </c>
      <c r="E47" s="22">
        <v>25</v>
      </c>
      <c r="F47" s="96">
        <f>INT(E47*0.2)</f>
        <v>5</v>
      </c>
      <c r="G47" s="106">
        <v>5</v>
      </c>
      <c r="H47" s="94">
        <v>27</v>
      </c>
      <c r="I47" s="10">
        <f>INT(H47*0.2)</f>
        <v>5</v>
      </c>
      <c r="J47" s="16"/>
      <c r="K47" s="85">
        <f t="shared" si="15"/>
        <v>5</v>
      </c>
      <c r="L47" s="104">
        <v>5</v>
      </c>
      <c r="M47" s="94">
        <v>27</v>
      </c>
      <c r="N47" s="10">
        <f>INT(M47*0.2)</f>
        <v>5</v>
      </c>
      <c r="O47" s="16"/>
      <c r="P47" s="16"/>
      <c r="Q47" s="85">
        <f t="shared" si="16"/>
        <v>5</v>
      </c>
      <c r="R47" s="103">
        <v>5</v>
      </c>
      <c r="S47" s="188" t="s">
        <v>138</v>
      </c>
      <c r="T47" s="189" t="s">
        <v>139</v>
      </c>
      <c r="U47" s="3" t="s">
        <v>140</v>
      </c>
      <c r="V47" s="3" t="s">
        <v>112</v>
      </c>
      <c r="W47" s="3" t="s">
        <v>112</v>
      </c>
      <c r="X47" s="57" t="s">
        <v>116</v>
      </c>
      <c r="Y47" s="57" t="s">
        <v>141</v>
      </c>
      <c r="Z47" s="228" t="s">
        <v>142</v>
      </c>
      <c r="AA47" s="107"/>
    </row>
    <row r="48" spans="1:27" ht="27.75" customHeight="1" x14ac:dyDescent="0.3">
      <c r="A48" s="269"/>
      <c r="B48" s="273"/>
      <c r="C48" s="18" t="s">
        <v>7</v>
      </c>
      <c r="D48" s="25" t="s">
        <v>33</v>
      </c>
      <c r="E48" s="22">
        <v>30</v>
      </c>
      <c r="F48" s="121"/>
      <c r="G48" s="106">
        <v>0</v>
      </c>
      <c r="H48" s="94">
        <v>30</v>
      </c>
      <c r="I48" s="13"/>
      <c r="J48" s="16"/>
      <c r="K48" s="85">
        <f t="shared" si="15"/>
        <v>0</v>
      </c>
      <c r="L48" s="104">
        <v>0</v>
      </c>
      <c r="M48" s="94">
        <v>30</v>
      </c>
      <c r="N48" s="13"/>
      <c r="O48" s="16"/>
      <c r="P48" s="16"/>
      <c r="Q48" s="85">
        <f t="shared" si="16"/>
        <v>0</v>
      </c>
      <c r="R48" s="103">
        <v>0</v>
      </c>
      <c r="S48" s="215"/>
      <c r="T48" s="14"/>
      <c r="U48" s="14"/>
      <c r="V48" s="14"/>
      <c r="W48" s="14"/>
      <c r="X48" s="239"/>
      <c r="Y48" s="239"/>
      <c r="Z48" s="240"/>
      <c r="AA48" s="105"/>
    </row>
    <row r="49" spans="1:27" ht="27.75" customHeight="1" x14ac:dyDescent="0.3">
      <c r="A49" s="269"/>
      <c r="B49" s="273"/>
      <c r="C49" s="18" t="s">
        <v>7</v>
      </c>
      <c r="D49" s="25" t="s">
        <v>34</v>
      </c>
      <c r="E49" s="22">
        <v>30</v>
      </c>
      <c r="F49" s="121"/>
      <c r="G49" s="106">
        <v>0</v>
      </c>
      <c r="H49" s="94">
        <v>30</v>
      </c>
      <c r="I49" s="13"/>
      <c r="J49" s="16"/>
      <c r="K49" s="85">
        <f t="shared" si="15"/>
        <v>0</v>
      </c>
      <c r="L49" s="104">
        <v>0</v>
      </c>
      <c r="M49" s="94">
        <v>30</v>
      </c>
      <c r="N49" s="13"/>
      <c r="O49" s="16"/>
      <c r="P49" s="16"/>
      <c r="Q49" s="85">
        <f t="shared" si="16"/>
        <v>0</v>
      </c>
      <c r="R49" s="103">
        <v>0</v>
      </c>
      <c r="S49" s="215"/>
      <c r="T49" s="14"/>
      <c r="U49" s="14"/>
      <c r="V49" s="14"/>
      <c r="W49" s="14"/>
      <c r="X49" s="239"/>
      <c r="Y49" s="239"/>
      <c r="Z49" s="240"/>
      <c r="AA49" s="105"/>
    </row>
    <row r="50" spans="1:27" ht="27.75" customHeight="1" x14ac:dyDescent="0.3">
      <c r="A50" s="269"/>
      <c r="B50" s="273"/>
      <c r="C50" s="19" t="s">
        <v>7</v>
      </c>
      <c r="D50" s="25" t="s">
        <v>35</v>
      </c>
      <c r="E50" s="22">
        <v>40</v>
      </c>
      <c r="F50" s="121"/>
      <c r="G50" s="106">
        <v>0</v>
      </c>
      <c r="H50" s="94">
        <v>40</v>
      </c>
      <c r="I50" s="13"/>
      <c r="J50" s="16"/>
      <c r="K50" s="85">
        <f t="shared" si="15"/>
        <v>0</v>
      </c>
      <c r="L50" s="104">
        <v>0</v>
      </c>
      <c r="M50" s="94">
        <v>40</v>
      </c>
      <c r="N50" s="13"/>
      <c r="O50" s="16"/>
      <c r="P50" s="16"/>
      <c r="Q50" s="85">
        <f t="shared" si="16"/>
        <v>0</v>
      </c>
      <c r="R50" s="103">
        <v>0</v>
      </c>
      <c r="S50" s="215"/>
      <c r="T50" s="14"/>
      <c r="U50" s="14"/>
      <c r="V50" s="14"/>
      <c r="W50" s="14"/>
      <c r="X50" s="239"/>
      <c r="Y50" s="239"/>
      <c r="Z50" s="240"/>
      <c r="AA50" s="105"/>
    </row>
    <row r="51" spans="1:27" ht="27.75" customHeight="1" thickBot="1" x14ac:dyDescent="0.35">
      <c r="A51" s="269"/>
      <c r="B51" s="273"/>
      <c r="C51" s="20" t="s">
        <v>7</v>
      </c>
      <c r="D51" s="26" t="s">
        <v>36</v>
      </c>
      <c r="E51" s="23">
        <v>32</v>
      </c>
      <c r="F51" s="120"/>
      <c r="G51" s="119">
        <v>0</v>
      </c>
      <c r="H51" s="86">
        <v>32</v>
      </c>
      <c r="I51" s="21"/>
      <c r="J51" s="17"/>
      <c r="K51" s="118">
        <f t="shared" si="15"/>
        <v>0</v>
      </c>
      <c r="L51" s="117">
        <v>0</v>
      </c>
      <c r="M51" s="86">
        <v>32</v>
      </c>
      <c r="N51" s="21"/>
      <c r="O51" s="17"/>
      <c r="P51" s="17"/>
      <c r="Q51" s="85">
        <f t="shared" si="16"/>
        <v>0</v>
      </c>
      <c r="R51" s="116">
        <v>0</v>
      </c>
      <c r="S51" s="209"/>
      <c r="T51" s="15"/>
      <c r="U51" s="15"/>
      <c r="V51" s="15"/>
      <c r="W51" s="15"/>
      <c r="X51" s="241"/>
      <c r="Y51" s="241"/>
      <c r="Z51" s="242"/>
      <c r="AA51" s="90"/>
    </row>
    <row r="52" spans="1:27" ht="27.75" customHeight="1" x14ac:dyDescent="0.3">
      <c r="A52" s="269"/>
      <c r="B52" s="272" t="s">
        <v>100</v>
      </c>
      <c r="C52" s="271" t="s">
        <v>3</v>
      </c>
      <c r="D52" s="271"/>
      <c r="E52" s="37">
        <f t="shared" ref="E52:R52" si="17">SUM(E53:E64)</f>
        <v>152</v>
      </c>
      <c r="F52" s="113">
        <f t="shared" si="17"/>
        <v>28</v>
      </c>
      <c r="G52" s="115">
        <f t="shared" si="17"/>
        <v>26</v>
      </c>
      <c r="H52" s="114">
        <f t="shared" si="17"/>
        <v>175</v>
      </c>
      <c r="I52" s="37">
        <f t="shared" si="17"/>
        <v>32</v>
      </c>
      <c r="J52" s="30">
        <f t="shared" si="17"/>
        <v>1</v>
      </c>
      <c r="K52" s="113">
        <f t="shared" si="17"/>
        <v>31</v>
      </c>
      <c r="L52" s="115">
        <f t="shared" si="17"/>
        <v>29</v>
      </c>
      <c r="M52" s="114">
        <f t="shared" si="17"/>
        <v>180</v>
      </c>
      <c r="N52" s="37">
        <f t="shared" si="17"/>
        <v>33</v>
      </c>
      <c r="O52" s="30">
        <f t="shared" si="17"/>
        <v>3</v>
      </c>
      <c r="P52" s="30">
        <f t="shared" si="17"/>
        <v>1</v>
      </c>
      <c r="Q52" s="113">
        <f t="shared" si="17"/>
        <v>29</v>
      </c>
      <c r="R52" s="112">
        <f t="shared" si="17"/>
        <v>27</v>
      </c>
      <c r="S52" s="214"/>
      <c r="T52" s="39"/>
      <c r="U52" s="39"/>
      <c r="V52" s="39"/>
      <c r="W52" s="39"/>
      <c r="X52" s="237"/>
      <c r="Y52" s="237"/>
      <c r="Z52" s="238"/>
      <c r="AA52" s="111" t="s">
        <v>40</v>
      </c>
    </row>
    <row r="53" spans="1:27" ht="27.75" customHeight="1" x14ac:dyDescent="0.3">
      <c r="A53" s="269"/>
      <c r="B53" s="273"/>
      <c r="C53" s="3" t="s">
        <v>5</v>
      </c>
      <c r="D53" s="24" t="s">
        <v>55</v>
      </c>
      <c r="E53" s="56"/>
      <c r="F53" s="88">
        <f t="shared" ref="F53:F64" si="18">INT(E53*0.2)</f>
        <v>0</v>
      </c>
      <c r="G53" s="97"/>
      <c r="H53" s="94">
        <v>0</v>
      </c>
      <c r="I53" s="10">
        <f t="shared" ref="I53:I64" si="19">INT(H53*0.2)</f>
        <v>0</v>
      </c>
      <c r="J53" s="16"/>
      <c r="K53" s="85">
        <f t="shared" ref="K53:K64" si="20">I53-J53</f>
        <v>0</v>
      </c>
      <c r="L53" s="93"/>
      <c r="M53" s="92"/>
      <c r="N53" s="10">
        <f t="shared" ref="N53:N64" si="21">INT(M53*0.2)</f>
        <v>0</v>
      </c>
      <c r="O53" s="16"/>
      <c r="P53" s="16"/>
      <c r="Q53" s="85">
        <f t="shared" ref="Q53:Q64" si="22">N53-O53-P53</f>
        <v>0</v>
      </c>
      <c r="R53" s="91"/>
      <c r="S53" s="202"/>
      <c r="T53" s="11"/>
      <c r="U53" s="11"/>
      <c r="V53" s="11"/>
      <c r="W53" s="11"/>
      <c r="X53" s="57"/>
      <c r="Y53" s="57"/>
      <c r="Z53" s="222"/>
      <c r="AA53" s="107"/>
    </row>
    <row r="54" spans="1:27" ht="27.75" customHeight="1" x14ac:dyDescent="0.3">
      <c r="A54" s="269"/>
      <c r="B54" s="273"/>
      <c r="C54" s="3"/>
      <c r="D54" s="24" t="s">
        <v>49</v>
      </c>
      <c r="E54" s="56"/>
      <c r="F54" s="88"/>
      <c r="G54" s="97"/>
      <c r="H54" s="94">
        <v>31</v>
      </c>
      <c r="I54" s="10">
        <f t="shared" si="19"/>
        <v>6</v>
      </c>
      <c r="J54" s="16"/>
      <c r="K54" s="85">
        <f t="shared" si="20"/>
        <v>6</v>
      </c>
      <c r="L54" s="93">
        <v>6</v>
      </c>
      <c r="M54" s="92">
        <v>32</v>
      </c>
      <c r="N54" s="10">
        <f t="shared" si="21"/>
        <v>6</v>
      </c>
      <c r="O54" s="16"/>
      <c r="P54" s="16"/>
      <c r="Q54" s="85">
        <f t="shared" si="22"/>
        <v>6</v>
      </c>
      <c r="R54" s="91">
        <v>6</v>
      </c>
      <c r="S54" s="188" t="s">
        <v>209</v>
      </c>
      <c r="T54" s="189" t="s">
        <v>181</v>
      </c>
      <c r="U54" s="11" t="s">
        <v>124</v>
      </c>
      <c r="V54" s="11" t="s">
        <v>125</v>
      </c>
      <c r="W54" s="181" t="s">
        <v>112</v>
      </c>
      <c r="X54" s="57" t="s">
        <v>126</v>
      </c>
      <c r="Y54" s="57" t="s">
        <v>155</v>
      </c>
      <c r="Z54" s="243" t="s">
        <v>128</v>
      </c>
      <c r="AA54" s="107"/>
    </row>
    <row r="55" spans="1:27" ht="27.75" customHeight="1" x14ac:dyDescent="0.3">
      <c r="A55" s="269"/>
      <c r="B55" s="273"/>
      <c r="C55" s="3"/>
      <c r="D55" s="24" t="s">
        <v>50</v>
      </c>
      <c r="E55" s="56"/>
      <c r="F55" s="88"/>
      <c r="G55" s="97"/>
      <c r="H55" s="94">
        <v>30</v>
      </c>
      <c r="I55" s="10">
        <f t="shared" si="19"/>
        <v>6</v>
      </c>
      <c r="J55" s="16"/>
      <c r="K55" s="85">
        <f t="shared" si="20"/>
        <v>6</v>
      </c>
      <c r="L55" s="93">
        <v>6</v>
      </c>
      <c r="M55" s="92">
        <v>30</v>
      </c>
      <c r="N55" s="10">
        <f t="shared" si="21"/>
        <v>6</v>
      </c>
      <c r="O55" s="16">
        <v>1</v>
      </c>
      <c r="P55" s="16"/>
      <c r="Q55" s="85">
        <f t="shared" si="22"/>
        <v>5</v>
      </c>
      <c r="R55" s="91">
        <v>5</v>
      </c>
      <c r="S55" s="188" t="s">
        <v>110</v>
      </c>
      <c r="T55" s="180" t="s">
        <v>111</v>
      </c>
      <c r="U55" s="180" t="s">
        <v>112</v>
      </c>
      <c r="V55" s="180" t="s">
        <v>112</v>
      </c>
      <c r="W55" s="181" t="s">
        <v>112</v>
      </c>
      <c r="X55" s="244" t="s">
        <v>195</v>
      </c>
      <c r="Y55" s="193" t="s">
        <v>119</v>
      </c>
      <c r="Z55" s="193" t="s">
        <v>113</v>
      </c>
      <c r="AA55" s="107"/>
    </row>
    <row r="56" spans="1:27" ht="27.75" customHeight="1" x14ac:dyDescent="0.3">
      <c r="A56" s="269"/>
      <c r="B56" s="273"/>
      <c r="C56" s="3"/>
      <c r="D56" s="24" t="s">
        <v>74</v>
      </c>
      <c r="E56" s="56"/>
      <c r="F56" s="88"/>
      <c r="G56" s="97"/>
      <c r="H56" s="94">
        <v>28</v>
      </c>
      <c r="I56" s="10">
        <f t="shared" si="19"/>
        <v>5</v>
      </c>
      <c r="J56" s="16">
        <v>1</v>
      </c>
      <c r="K56" s="85">
        <f t="shared" si="20"/>
        <v>4</v>
      </c>
      <c r="L56" s="93">
        <v>4</v>
      </c>
      <c r="M56" s="92">
        <v>30</v>
      </c>
      <c r="N56" s="10">
        <f t="shared" si="21"/>
        <v>6</v>
      </c>
      <c r="O56" s="16"/>
      <c r="P56" s="16">
        <v>1</v>
      </c>
      <c r="Q56" s="85">
        <f t="shared" si="22"/>
        <v>5</v>
      </c>
      <c r="R56" s="91">
        <v>5</v>
      </c>
      <c r="S56" s="188" t="s">
        <v>208</v>
      </c>
      <c r="T56" s="189" t="s">
        <v>169</v>
      </c>
      <c r="U56" s="199" t="s">
        <v>124</v>
      </c>
      <c r="V56" s="199" t="s">
        <v>170</v>
      </c>
      <c r="W56" s="199" t="s">
        <v>170</v>
      </c>
      <c r="X56" s="57" t="s">
        <v>171</v>
      </c>
      <c r="Y56" s="57" t="s">
        <v>172</v>
      </c>
      <c r="Z56" s="228" t="s">
        <v>173</v>
      </c>
      <c r="AA56" s="107"/>
    </row>
    <row r="57" spans="1:27" ht="27.75" customHeight="1" x14ac:dyDescent="0.3">
      <c r="A57" s="269"/>
      <c r="B57" s="273"/>
      <c r="C57" s="3"/>
      <c r="D57" s="24" t="s">
        <v>63</v>
      </c>
      <c r="E57" s="56"/>
      <c r="F57" s="88"/>
      <c r="G57" s="97"/>
      <c r="H57" s="94">
        <v>25</v>
      </c>
      <c r="I57" s="10">
        <f t="shared" si="19"/>
        <v>5</v>
      </c>
      <c r="J57" s="16"/>
      <c r="K57" s="85">
        <f t="shared" si="20"/>
        <v>5</v>
      </c>
      <c r="L57" s="93">
        <v>5</v>
      </c>
      <c r="M57" s="110">
        <v>26</v>
      </c>
      <c r="N57" s="10">
        <f t="shared" si="21"/>
        <v>5</v>
      </c>
      <c r="O57" s="16"/>
      <c r="P57" s="16"/>
      <c r="Q57" s="85">
        <f t="shared" si="22"/>
        <v>5</v>
      </c>
      <c r="R57" s="91">
        <v>5</v>
      </c>
      <c r="S57" s="194" t="s">
        <v>208</v>
      </c>
      <c r="T57" s="195" t="s">
        <v>154</v>
      </c>
      <c r="U57" s="199" t="s">
        <v>124</v>
      </c>
      <c r="V57" s="196" t="s">
        <v>125</v>
      </c>
      <c r="W57" s="197" t="s">
        <v>125</v>
      </c>
      <c r="X57" s="234" t="s">
        <v>126</v>
      </c>
      <c r="Y57" s="234" t="s">
        <v>155</v>
      </c>
      <c r="Z57" s="245" t="s">
        <v>128</v>
      </c>
      <c r="AA57" s="107"/>
    </row>
    <row r="58" spans="1:27" ht="27.75" customHeight="1" x14ac:dyDescent="0.3">
      <c r="A58" s="269"/>
      <c r="B58" s="273"/>
      <c r="C58" s="18" t="s">
        <v>5</v>
      </c>
      <c r="D58" s="25" t="s">
        <v>37</v>
      </c>
      <c r="E58" s="152">
        <v>14</v>
      </c>
      <c r="F58" s="96">
        <f t="shared" si="18"/>
        <v>2</v>
      </c>
      <c r="G58" s="106">
        <v>0</v>
      </c>
      <c r="H58" s="122">
        <v>14</v>
      </c>
      <c r="I58" s="10">
        <f t="shared" si="19"/>
        <v>2</v>
      </c>
      <c r="J58" s="16"/>
      <c r="K58" s="85">
        <f t="shared" si="20"/>
        <v>2</v>
      </c>
      <c r="L58" s="104">
        <v>0</v>
      </c>
      <c r="M58" s="122">
        <v>14</v>
      </c>
      <c r="N58" s="10">
        <f t="shared" si="21"/>
        <v>2</v>
      </c>
      <c r="O58" s="16"/>
      <c r="P58" s="16"/>
      <c r="Q58" s="85">
        <f t="shared" si="22"/>
        <v>2</v>
      </c>
      <c r="R58" s="103">
        <v>0</v>
      </c>
      <c r="S58" s="215"/>
      <c r="T58" s="14"/>
      <c r="U58" s="14"/>
      <c r="V58" s="14"/>
      <c r="W58" s="14"/>
      <c r="X58" s="239"/>
      <c r="Y58" s="239"/>
      <c r="Z58" s="240"/>
      <c r="AA58" s="105"/>
    </row>
    <row r="59" spans="1:27" ht="27.75" customHeight="1" x14ac:dyDescent="0.3">
      <c r="A59" s="270"/>
      <c r="B59" s="273"/>
      <c r="C59" s="12" t="s">
        <v>5</v>
      </c>
      <c r="D59" s="27" t="s">
        <v>101</v>
      </c>
      <c r="E59" s="152">
        <v>24</v>
      </c>
      <c r="F59" s="96">
        <f t="shared" si="18"/>
        <v>4</v>
      </c>
      <c r="G59" s="95">
        <v>4</v>
      </c>
      <c r="H59" s="102"/>
      <c r="I59" s="51"/>
      <c r="J59" s="52"/>
      <c r="K59" s="99"/>
      <c r="L59" s="101"/>
      <c r="M59" s="100"/>
      <c r="N59" s="51"/>
      <c r="O59" s="52"/>
      <c r="P59" s="52"/>
      <c r="Q59" s="99"/>
      <c r="R59" s="98"/>
      <c r="S59" s="188" t="s">
        <v>208</v>
      </c>
      <c r="T59" s="189" t="s">
        <v>169</v>
      </c>
      <c r="U59" s="199" t="s">
        <v>124</v>
      </c>
      <c r="V59" s="199" t="s">
        <v>170</v>
      </c>
      <c r="W59" s="199" t="s">
        <v>170</v>
      </c>
      <c r="X59" s="57" t="s">
        <v>171</v>
      </c>
      <c r="Y59" s="57" t="s">
        <v>172</v>
      </c>
      <c r="Z59" s="228" t="s">
        <v>173</v>
      </c>
      <c r="AA59" s="90"/>
    </row>
    <row r="60" spans="1:27" ht="27.75" customHeight="1" x14ac:dyDescent="0.3">
      <c r="A60" s="270"/>
      <c r="B60" s="273"/>
      <c r="C60" s="12" t="s">
        <v>5</v>
      </c>
      <c r="D60" s="27" t="s">
        <v>102</v>
      </c>
      <c r="E60" s="152">
        <v>25</v>
      </c>
      <c r="F60" s="96">
        <f>INT(E60*0.2)</f>
        <v>5</v>
      </c>
      <c r="G60" s="95">
        <v>5</v>
      </c>
      <c r="H60" s="102"/>
      <c r="I60" s="51"/>
      <c r="J60" s="52"/>
      <c r="K60" s="99"/>
      <c r="L60" s="101"/>
      <c r="M60" s="100"/>
      <c r="N60" s="51"/>
      <c r="O60" s="52"/>
      <c r="P60" s="52"/>
      <c r="Q60" s="99"/>
      <c r="R60" s="98"/>
      <c r="S60" s="200" t="s">
        <v>209</v>
      </c>
      <c r="T60" s="201" t="s">
        <v>181</v>
      </c>
      <c r="U60" s="11" t="s">
        <v>124</v>
      </c>
      <c r="V60" s="11" t="s">
        <v>125</v>
      </c>
      <c r="W60" s="11" t="s">
        <v>125</v>
      </c>
      <c r="X60" s="57" t="s">
        <v>126</v>
      </c>
      <c r="Y60" s="57" t="s">
        <v>155</v>
      </c>
      <c r="Z60" s="57" t="s">
        <v>128</v>
      </c>
      <c r="AA60" s="90"/>
    </row>
    <row r="61" spans="1:27" ht="27.75" customHeight="1" x14ac:dyDescent="0.3">
      <c r="A61" s="270"/>
      <c r="B61" s="273"/>
      <c r="C61" s="12" t="s">
        <v>5</v>
      </c>
      <c r="D61" s="27" t="s">
        <v>103</v>
      </c>
      <c r="E61" s="152">
        <v>21</v>
      </c>
      <c r="F61" s="96">
        <f t="shared" si="18"/>
        <v>4</v>
      </c>
      <c r="G61" s="95">
        <v>4</v>
      </c>
      <c r="H61" s="102"/>
      <c r="I61" s="51"/>
      <c r="J61" s="52"/>
      <c r="K61" s="99"/>
      <c r="L61" s="101"/>
      <c r="M61" s="100"/>
      <c r="N61" s="51"/>
      <c r="O61" s="52"/>
      <c r="P61" s="52"/>
      <c r="Q61" s="99"/>
      <c r="R61" s="98"/>
      <c r="S61" s="194" t="s">
        <v>208</v>
      </c>
      <c r="T61" s="195" t="s">
        <v>154</v>
      </c>
      <c r="U61" s="11" t="s">
        <v>124</v>
      </c>
      <c r="V61" s="196" t="s">
        <v>125</v>
      </c>
      <c r="W61" s="197" t="s">
        <v>125</v>
      </c>
      <c r="X61" s="234" t="s">
        <v>126</v>
      </c>
      <c r="Y61" s="234" t="s">
        <v>155</v>
      </c>
      <c r="Z61" s="245" t="s">
        <v>128</v>
      </c>
      <c r="AA61" s="90"/>
    </row>
    <row r="62" spans="1:27" ht="27.75" customHeight="1" x14ac:dyDescent="0.3">
      <c r="A62" s="270"/>
      <c r="B62" s="273"/>
      <c r="C62" s="12" t="s">
        <v>5</v>
      </c>
      <c r="D62" s="27" t="s">
        <v>104</v>
      </c>
      <c r="E62" s="152">
        <v>25</v>
      </c>
      <c r="F62" s="96">
        <f t="shared" si="18"/>
        <v>5</v>
      </c>
      <c r="G62" s="95">
        <v>5</v>
      </c>
      <c r="H62" s="102"/>
      <c r="I62" s="51"/>
      <c r="J62" s="52"/>
      <c r="K62" s="99"/>
      <c r="L62" s="101"/>
      <c r="M62" s="100"/>
      <c r="N62" s="51"/>
      <c r="O62" s="52"/>
      <c r="P62" s="52"/>
      <c r="Q62" s="99"/>
      <c r="R62" s="98"/>
      <c r="S62" s="188" t="s">
        <v>110</v>
      </c>
      <c r="T62" s="180" t="s">
        <v>111</v>
      </c>
      <c r="U62" s="180" t="s">
        <v>112</v>
      </c>
      <c r="V62" s="180" t="s">
        <v>112</v>
      </c>
      <c r="W62" s="181" t="s">
        <v>112</v>
      </c>
      <c r="X62" s="244" t="s">
        <v>195</v>
      </c>
      <c r="Y62" s="244" t="s">
        <v>119</v>
      </c>
      <c r="Z62" s="193" t="s">
        <v>113</v>
      </c>
      <c r="AA62" s="90"/>
    </row>
    <row r="63" spans="1:27" ht="27.75" customHeight="1" x14ac:dyDescent="0.3">
      <c r="A63" s="270"/>
      <c r="B63" s="158" t="s">
        <v>106</v>
      </c>
      <c r="C63" s="12" t="s">
        <v>5</v>
      </c>
      <c r="D63" s="27" t="s">
        <v>51</v>
      </c>
      <c r="E63" s="152">
        <v>30</v>
      </c>
      <c r="F63" s="96">
        <f t="shared" si="18"/>
        <v>6</v>
      </c>
      <c r="G63" s="95">
        <v>6</v>
      </c>
      <c r="H63" s="122">
        <v>34</v>
      </c>
      <c r="I63" s="10">
        <f t="shared" si="19"/>
        <v>6</v>
      </c>
      <c r="J63" s="16"/>
      <c r="K63" s="85">
        <f t="shared" si="20"/>
        <v>6</v>
      </c>
      <c r="L63" s="104">
        <v>6</v>
      </c>
      <c r="M63" s="110">
        <v>34</v>
      </c>
      <c r="N63" s="10">
        <f t="shared" si="21"/>
        <v>6</v>
      </c>
      <c r="O63" s="16">
        <v>2</v>
      </c>
      <c r="P63" s="16"/>
      <c r="Q63" s="85">
        <f t="shared" si="22"/>
        <v>4</v>
      </c>
      <c r="R63" s="103">
        <v>4</v>
      </c>
      <c r="S63" s="188" t="s">
        <v>208</v>
      </c>
      <c r="T63" s="189" t="s">
        <v>183</v>
      </c>
      <c r="U63" s="11" t="s">
        <v>124</v>
      </c>
      <c r="V63" s="180" t="s">
        <v>112</v>
      </c>
      <c r="W63" s="181" t="s">
        <v>112</v>
      </c>
      <c r="X63" s="224" t="s">
        <v>126</v>
      </c>
      <c r="Y63" s="224" t="s">
        <v>184</v>
      </c>
      <c r="Z63" s="246" t="s">
        <v>68</v>
      </c>
      <c r="AA63" s="90"/>
    </row>
    <row r="64" spans="1:27" ht="27.75" customHeight="1" thickBot="1" x14ac:dyDescent="0.35">
      <c r="A64" s="270"/>
      <c r="B64" s="169" t="s">
        <v>107</v>
      </c>
      <c r="C64" s="12" t="s">
        <v>5</v>
      </c>
      <c r="D64" s="24" t="s">
        <v>105</v>
      </c>
      <c r="E64" s="152">
        <v>13</v>
      </c>
      <c r="F64" s="96">
        <f t="shared" si="18"/>
        <v>2</v>
      </c>
      <c r="G64" s="95">
        <v>2</v>
      </c>
      <c r="H64" s="122">
        <v>13</v>
      </c>
      <c r="I64" s="10">
        <f t="shared" si="19"/>
        <v>2</v>
      </c>
      <c r="J64" s="16"/>
      <c r="K64" s="85">
        <f t="shared" si="20"/>
        <v>2</v>
      </c>
      <c r="L64" s="93">
        <v>2</v>
      </c>
      <c r="M64" s="110">
        <v>14</v>
      </c>
      <c r="N64" s="10">
        <f t="shared" si="21"/>
        <v>2</v>
      </c>
      <c r="O64" s="16"/>
      <c r="P64" s="16"/>
      <c r="Q64" s="85">
        <f t="shared" si="22"/>
        <v>2</v>
      </c>
      <c r="R64" s="91">
        <v>2</v>
      </c>
      <c r="S64" s="188" t="s">
        <v>110</v>
      </c>
      <c r="T64" s="180"/>
      <c r="U64" s="180" t="s">
        <v>112</v>
      </c>
      <c r="V64" s="180" t="s">
        <v>112</v>
      </c>
      <c r="W64" s="181" t="s">
        <v>112</v>
      </c>
      <c r="X64" s="57" t="s">
        <v>195</v>
      </c>
      <c r="Y64" s="57" t="s">
        <v>119</v>
      </c>
      <c r="Z64" s="41" t="s">
        <v>120</v>
      </c>
      <c r="AA64" s="90"/>
    </row>
    <row r="65" spans="1:27" ht="27.75" customHeight="1" thickBot="1" x14ac:dyDescent="0.35">
      <c r="A65" s="266" t="s">
        <v>38</v>
      </c>
      <c r="B65" s="267"/>
      <c r="C65" s="74" t="s">
        <v>10</v>
      </c>
      <c r="D65" s="42" t="s">
        <v>4</v>
      </c>
      <c r="E65" s="43">
        <f>SUM(E52,E42,E33,E9)</f>
        <v>1149</v>
      </c>
      <c r="F65" s="170">
        <f t="shared" ref="F65:R65" si="23">SUM(F52,F42,F33,F9)</f>
        <v>171</v>
      </c>
      <c r="G65" s="172">
        <f t="shared" si="23"/>
        <v>157</v>
      </c>
      <c r="H65" s="82">
        <f t="shared" si="23"/>
        <v>1183</v>
      </c>
      <c r="I65" s="43">
        <f t="shared" si="23"/>
        <v>176</v>
      </c>
      <c r="J65" s="43">
        <f t="shared" si="23"/>
        <v>6</v>
      </c>
      <c r="K65" s="170">
        <f t="shared" si="23"/>
        <v>170</v>
      </c>
      <c r="L65" s="172">
        <f t="shared" si="23"/>
        <v>153</v>
      </c>
      <c r="M65" s="82">
        <f t="shared" si="23"/>
        <v>1251</v>
      </c>
      <c r="N65" s="43">
        <f t="shared" si="23"/>
        <v>188</v>
      </c>
      <c r="O65" s="43">
        <f t="shared" si="23"/>
        <v>12</v>
      </c>
      <c r="P65" s="43">
        <f t="shared" si="23"/>
        <v>6</v>
      </c>
      <c r="Q65" s="170">
        <f t="shared" si="23"/>
        <v>170</v>
      </c>
      <c r="R65" s="172">
        <f t="shared" si="23"/>
        <v>146</v>
      </c>
      <c r="S65" s="171"/>
      <c r="T65" s="81"/>
      <c r="U65" s="80"/>
      <c r="V65" s="80"/>
      <c r="W65" s="79"/>
      <c r="X65" s="78"/>
      <c r="Y65" s="77"/>
      <c r="Z65" s="76"/>
      <c r="AA65" s="75" t="s">
        <v>40</v>
      </c>
    </row>
    <row r="66" spans="1:27" x14ac:dyDescent="0.3">
      <c r="A66" s="1"/>
      <c r="B66" s="1"/>
      <c r="C66" s="1"/>
      <c r="D66" s="1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62"/>
      <c r="T66" s="1"/>
      <c r="U66" s="7"/>
      <c r="V66" s="7"/>
      <c r="W66" s="7"/>
      <c r="X66" s="1"/>
      <c r="Y66" s="62"/>
      <c r="Z66" s="1"/>
      <c r="AA66" s="1"/>
    </row>
    <row r="67" spans="1:27" x14ac:dyDescent="0.3">
      <c r="A67" s="1"/>
      <c r="B67" s="1"/>
      <c r="C67" s="1"/>
      <c r="D67" s="1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62"/>
      <c r="T67" s="1"/>
      <c r="U67" s="7"/>
      <c r="V67" s="7"/>
      <c r="W67" s="7"/>
      <c r="X67" s="1"/>
      <c r="Y67" s="62"/>
      <c r="Z67" s="1"/>
      <c r="AA67" s="1"/>
    </row>
    <row r="68" spans="1:27" x14ac:dyDescent="0.3">
      <c r="A68" s="1"/>
      <c r="B68" s="1"/>
      <c r="C68" s="1"/>
      <c r="D68" s="1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62"/>
      <c r="T68" s="1"/>
      <c r="U68" s="7"/>
      <c r="V68" s="7"/>
      <c r="W68" s="7"/>
      <c r="X68" s="1"/>
      <c r="Y68" s="62"/>
      <c r="Z68" s="1"/>
      <c r="AA68" s="1"/>
    </row>
    <row r="69" spans="1:27" ht="16.5" customHeight="1" x14ac:dyDescent="0.3">
      <c r="A69" s="1"/>
      <c r="B69" s="1"/>
      <c r="C69" s="1"/>
      <c r="D69" s="1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62"/>
      <c r="T69" s="1"/>
      <c r="U69" s="7"/>
      <c r="V69" s="7"/>
      <c r="W69" s="7"/>
      <c r="X69" s="1"/>
      <c r="Y69" s="62"/>
      <c r="Z69" s="1"/>
      <c r="AA69" s="1"/>
    </row>
    <row r="70" spans="1:27" x14ac:dyDescent="0.3">
      <c r="A70" s="1"/>
      <c r="B70" s="1"/>
      <c r="C70" s="1"/>
      <c r="D70" s="1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62"/>
      <c r="T70" s="1"/>
      <c r="U70" s="7"/>
      <c r="V70" s="7"/>
      <c r="W70" s="7"/>
      <c r="X70" s="1"/>
      <c r="Y70" s="62"/>
      <c r="Z70" s="1"/>
      <c r="AA70" s="1"/>
    </row>
    <row r="71" spans="1:27" x14ac:dyDescent="0.3">
      <c r="A71" s="1"/>
      <c r="B71" s="1"/>
      <c r="C71" s="1"/>
      <c r="D71" s="1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62"/>
      <c r="T71" s="1"/>
      <c r="U71" s="7"/>
      <c r="V71" s="7"/>
      <c r="W71" s="7"/>
      <c r="X71" s="1"/>
      <c r="Y71" s="62"/>
      <c r="Z71" s="1"/>
      <c r="AA71" s="1"/>
    </row>
    <row r="72" spans="1:27" ht="16.5" customHeight="1" x14ac:dyDescent="0.3">
      <c r="A72" s="1"/>
      <c r="B72" s="1"/>
      <c r="C72" s="1"/>
      <c r="D72" s="1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62"/>
      <c r="T72" s="1"/>
      <c r="U72" s="7"/>
      <c r="V72" s="7"/>
      <c r="W72" s="7"/>
      <c r="X72" s="1"/>
      <c r="Y72" s="62"/>
      <c r="Z72" s="1"/>
      <c r="AA72" s="1"/>
    </row>
    <row r="73" spans="1:27" x14ac:dyDescent="0.3">
      <c r="A73" s="1"/>
      <c r="B73" s="1"/>
      <c r="C73" s="1"/>
      <c r="D73" s="1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62"/>
      <c r="T73" s="1"/>
      <c r="U73" s="7"/>
      <c r="V73" s="7"/>
      <c r="W73" s="7"/>
      <c r="X73" s="1"/>
      <c r="Y73" s="62"/>
      <c r="Z73" s="1"/>
      <c r="AA73" s="1"/>
    </row>
    <row r="74" spans="1:27" x14ac:dyDescent="0.3">
      <c r="A74" s="1"/>
      <c r="B74" s="1"/>
      <c r="C74" s="1"/>
      <c r="D74" s="1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62"/>
      <c r="T74" s="1"/>
      <c r="U74" s="7"/>
      <c r="V74" s="7"/>
      <c r="W74" s="7"/>
      <c r="X74" s="1"/>
      <c r="Y74" s="62"/>
      <c r="Z74" s="1"/>
      <c r="AA74" s="1"/>
    </row>
    <row r="75" spans="1:27" x14ac:dyDescent="0.3">
      <c r="A75" s="1"/>
      <c r="B75" s="1"/>
      <c r="C75" s="1"/>
      <c r="D75" s="1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62"/>
      <c r="T75" s="1"/>
      <c r="U75" s="7"/>
      <c r="V75" s="7"/>
      <c r="W75" s="7"/>
      <c r="X75" s="1"/>
      <c r="Y75" s="62"/>
      <c r="Z75" s="1"/>
      <c r="AA75" s="1"/>
    </row>
    <row r="76" spans="1:27" x14ac:dyDescent="0.3">
      <c r="A76" s="1"/>
      <c r="B76" s="1"/>
      <c r="C76" s="1"/>
      <c r="D76" s="1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62"/>
      <c r="T76" s="1"/>
      <c r="U76" s="7"/>
      <c r="V76" s="7"/>
      <c r="W76" s="7"/>
      <c r="X76" s="1"/>
      <c r="Y76" s="62"/>
      <c r="Z76" s="1"/>
      <c r="AA76" s="1"/>
    </row>
    <row r="77" spans="1:27" ht="16.5" customHeight="1" x14ac:dyDescent="0.3">
      <c r="A77" s="1"/>
      <c r="B77" s="1"/>
      <c r="C77" s="1"/>
      <c r="D77" s="1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62"/>
      <c r="T77" s="1"/>
      <c r="U77" s="7"/>
      <c r="V77" s="7"/>
      <c r="W77" s="7"/>
      <c r="X77" s="1"/>
      <c r="Y77" s="62"/>
      <c r="Z77" s="1"/>
      <c r="AA77" s="1"/>
    </row>
    <row r="78" spans="1:27" x14ac:dyDescent="0.3">
      <c r="A78" s="1"/>
      <c r="B78" s="1"/>
      <c r="C78" s="1"/>
      <c r="D78" s="1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62"/>
      <c r="T78" s="1"/>
      <c r="U78" s="7"/>
      <c r="V78" s="7"/>
      <c r="W78" s="7"/>
      <c r="X78" s="1"/>
      <c r="Y78" s="62"/>
      <c r="Z78" s="1"/>
      <c r="AA78" s="1"/>
    </row>
    <row r="79" spans="1:27" x14ac:dyDescent="0.3">
      <c r="A79" s="1"/>
      <c r="B79" s="1"/>
      <c r="C79" s="1"/>
      <c r="D79" s="1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62"/>
      <c r="T79" s="1"/>
      <c r="U79" s="7"/>
      <c r="V79" s="7"/>
      <c r="W79" s="7"/>
      <c r="X79" s="1"/>
      <c r="Y79" s="62"/>
      <c r="Z79" s="1"/>
      <c r="AA79" s="1"/>
    </row>
    <row r="80" spans="1:27" x14ac:dyDescent="0.3">
      <c r="A80" s="1"/>
      <c r="B80" s="1"/>
      <c r="C80" s="1"/>
      <c r="D80" s="1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62"/>
      <c r="T80" s="1"/>
      <c r="U80" s="7"/>
      <c r="V80" s="7"/>
      <c r="W80" s="7"/>
      <c r="X80" s="1"/>
      <c r="Y80" s="62"/>
      <c r="Z80" s="1"/>
      <c r="AA80" s="1"/>
    </row>
    <row r="81" spans="5:25" s="1" customFormat="1" x14ac:dyDescent="0.3"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62"/>
      <c r="U81" s="7"/>
      <c r="V81" s="7"/>
      <c r="W81" s="7"/>
      <c r="Y81" s="62"/>
    </row>
    <row r="82" spans="5:25" s="1" customFormat="1" x14ac:dyDescent="0.3"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62"/>
      <c r="U82" s="7"/>
      <c r="V82" s="7"/>
      <c r="W82" s="7"/>
      <c r="Y82" s="62"/>
    </row>
    <row r="83" spans="5:25" s="1" customFormat="1" x14ac:dyDescent="0.3"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62"/>
      <c r="U83" s="7"/>
      <c r="V83" s="7"/>
      <c r="W83" s="7"/>
      <c r="Y83" s="62"/>
    </row>
    <row r="84" spans="5:25" s="1" customFormat="1" x14ac:dyDescent="0.3"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62"/>
      <c r="U84" s="7"/>
      <c r="V84" s="7"/>
      <c r="W84" s="7"/>
      <c r="Y84" s="62"/>
    </row>
    <row r="85" spans="5:25" s="1" customFormat="1" x14ac:dyDescent="0.3"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62"/>
      <c r="U85" s="7"/>
      <c r="V85" s="7"/>
      <c r="W85" s="7"/>
      <c r="Y85" s="62"/>
    </row>
    <row r="86" spans="5:25" s="1" customFormat="1" x14ac:dyDescent="0.3"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62"/>
      <c r="U86" s="7"/>
      <c r="V86" s="7"/>
      <c r="W86" s="7"/>
      <c r="Y86" s="62"/>
    </row>
    <row r="87" spans="5:25" s="1" customFormat="1" ht="16.5" customHeight="1" x14ac:dyDescent="0.3"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62"/>
      <c r="U87" s="7"/>
      <c r="V87" s="7"/>
      <c r="W87" s="7"/>
      <c r="Y87" s="62"/>
    </row>
    <row r="88" spans="5:25" s="1" customFormat="1" x14ac:dyDescent="0.3"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62"/>
      <c r="U88" s="7"/>
      <c r="V88" s="7"/>
      <c r="W88" s="7"/>
      <c r="Y88" s="62"/>
    </row>
    <row r="89" spans="5:25" s="1" customFormat="1" x14ac:dyDescent="0.3"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62"/>
      <c r="U89" s="7"/>
      <c r="V89" s="7"/>
      <c r="W89" s="7"/>
      <c r="Y89" s="62"/>
    </row>
    <row r="90" spans="5:25" s="1" customFormat="1" x14ac:dyDescent="0.3"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62"/>
      <c r="U90" s="7"/>
      <c r="V90" s="7"/>
      <c r="W90" s="7"/>
      <c r="Y90" s="62"/>
    </row>
    <row r="91" spans="5:25" s="1" customFormat="1" x14ac:dyDescent="0.3"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62"/>
      <c r="U91" s="7"/>
      <c r="V91" s="7"/>
      <c r="W91" s="7"/>
      <c r="Y91" s="62"/>
    </row>
    <row r="92" spans="5:25" s="1" customFormat="1" x14ac:dyDescent="0.3"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62"/>
      <c r="U92" s="7"/>
      <c r="V92" s="7"/>
      <c r="W92" s="7"/>
      <c r="Y92" s="62"/>
    </row>
    <row r="93" spans="5:25" s="1" customFormat="1" x14ac:dyDescent="0.3"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62"/>
      <c r="U93" s="7"/>
      <c r="V93" s="7"/>
      <c r="W93" s="7"/>
      <c r="Y93" s="62"/>
    </row>
    <row r="94" spans="5:25" s="1" customFormat="1" ht="16.5" customHeight="1" x14ac:dyDescent="0.3"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62"/>
      <c r="U94" s="7"/>
      <c r="V94" s="7"/>
      <c r="W94" s="7"/>
      <c r="Y94" s="62"/>
    </row>
    <row r="95" spans="5:25" s="1" customFormat="1" x14ac:dyDescent="0.3"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62"/>
      <c r="U95" s="7"/>
      <c r="V95" s="7"/>
      <c r="W95" s="7"/>
      <c r="Y95" s="62"/>
    </row>
    <row r="96" spans="5:25" s="1" customFormat="1" x14ac:dyDescent="0.3"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62"/>
      <c r="U96" s="7"/>
      <c r="V96" s="7"/>
      <c r="W96" s="7"/>
      <c r="Y96" s="62"/>
    </row>
    <row r="97" spans="5:25" s="1" customFormat="1" x14ac:dyDescent="0.3"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62"/>
      <c r="U97" s="7"/>
      <c r="V97" s="7"/>
      <c r="W97" s="7"/>
      <c r="Y97" s="62"/>
    </row>
    <row r="98" spans="5:25" s="1" customFormat="1" x14ac:dyDescent="0.3"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62"/>
      <c r="U98" s="7"/>
      <c r="V98" s="7"/>
      <c r="W98" s="7"/>
      <c r="Y98" s="62"/>
    </row>
    <row r="99" spans="5:25" s="1" customFormat="1" x14ac:dyDescent="0.3"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62"/>
      <c r="U99" s="7"/>
      <c r="V99" s="7"/>
      <c r="W99" s="7"/>
      <c r="Y99" s="62"/>
    </row>
    <row r="100" spans="5:25" s="1" customFormat="1" x14ac:dyDescent="0.3"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62"/>
      <c r="U100" s="7"/>
      <c r="V100" s="7"/>
      <c r="W100" s="7"/>
      <c r="Y100" s="62"/>
    </row>
    <row r="101" spans="5:25" s="1" customFormat="1" x14ac:dyDescent="0.3"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62"/>
      <c r="U101" s="7"/>
      <c r="V101" s="7"/>
      <c r="W101" s="7"/>
      <c r="Y101" s="62"/>
    </row>
    <row r="102" spans="5:25" s="1" customFormat="1" x14ac:dyDescent="0.3"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62"/>
      <c r="U102" s="7"/>
      <c r="V102" s="7"/>
      <c r="W102" s="7"/>
      <c r="Y102" s="62"/>
    </row>
    <row r="103" spans="5:25" s="1" customFormat="1" x14ac:dyDescent="0.3"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62"/>
      <c r="U103" s="7"/>
      <c r="V103" s="7"/>
      <c r="W103" s="7"/>
      <c r="Y103" s="62"/>
    </row>
    <row r="104" spans="5:25" s="1" customFormat="1" x14ac:dyDescent="0.3"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62"/>
      <c r="U104" s="7"/>
      <c r="V104" s="7"/>
      <c r="W104" s="7"/>
      <c r="Y104" s="62"/>
    </row>
    <row r="105" spans="5:25" s="1" customFormat="1" x14ac:dyDescent="0.3"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62"/>
      <c r="U105" s="7"/>
      <c r="V105" s="7"/>
      <c r="W105" s="7"/>
      <c r="Y105" s="62"/>
    </row>
    <row r="106" spans="5:25" s="1" customFormat="1" x14ac:dyDescent="0.3"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62"/>
      <c r="U106" s="7"/>
      <c r="V106" s="7"/>
      <c r="W106" s="7"/>
      <c r="Y106" s="62"/>
    </row>
    <row r="107" spans="5:25" s="1" customFormat="1" x14ac:dyDescent="0.3"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62"/>
      <c r="U107" s="7"/>
      <c r="V107" s="7"/>
      <c r="W107" s="7"/>
      <c r="Y107" s="62"/>
    </row>
    <row r="108" spans="5:25" s="1" customFormat="1" x14ac:dyDescent="0.3"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62"/>
      <c r="U108" s="7"/>
      <c r="V108" s="7"/>
      <c r="W108" s="7"/>
      <c r="Y108" s="62"/>
    </row>
    <row r="109" spans="5:25" s="1" customFormat="1" x14ac:dyDescent="0.3"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62"/>
      <c r="U109" s="7"/>
      <c r="V109" s="7"/>
      <c r="W109" s="7"/>
      <c r="Y109" s="62"/>
    </row>
    <row r="110" spans="5:25" s="1" customFormat="1" x14ac:dyDescent="0.3"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62"/>
      <c r="U110" s="7"/>
      <c r="V110" s="7"/>
      <c r="W110" s="7"/>
      <c r="Y110" s="62"/>
    </row>
    <row r="111" spans="5:25" s="1" customFormat="1" x14ac:dyDescent="0.3"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62"/>
      <c r="U111" s="7"/>
      <c r="V111" s="7"/>
      <c r="W111" s="7"/>
      <c r="Y111" s="62"/>
    </row>
    <row r="112" spans="5:25" s="1" customFormat="1" x14ac:dyDescent="0.3"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62"/>
      <c r="U112" s="7"/>
      <c r="V112" s="7"/>
      <c r="W112" s="7"/>
      <c r="Y112" s="62"/>
    </row>
    <row r="113" spans="5:25" s="1" customFormat="1" ht="16.5" customHeight="1" x14ac:dyDescent="0.3"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62"/>
      <c r="U113" s="7"/>
      <c r="V113" s="7"/>
      <c r="W113" s="7"/>
      <c r="Y113" s="62"/>
    </row>
    <row r="114" spans="5:25" s="1" customFormat="1" x14ac:dyDescent="0.3"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62"/>
      <c r="U114" s="7"/>
      <c r="V114" s="7"/>
      <c r="W114" s="7"/>
      <c r="Y114" s="62"/>
    </row>
    <row r="115" spans="5:25" s="1" customFormat="1" x14ac:dyDescent="0.3"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62"/>
      <c r="U115" s="7"/>
      <c r="V115" s="7"/>
      <c r="W115" s="7"/>
      <c r="Y115" s="62"/>
    </row>
    <row r="116" spans="5:25" s="1" customFormat="1" x14ac:dyDescent="0.3"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62"/>
      <c r="U116" s="7"/>
      <c r="V116" s="7"/>
      <c r="W116" s="7"/>
      <c r="Y116" s="62"/>
    </row>
    <row r="117" spans="5:25" s="1" customFormat="1" x14ac:dyDescent="0.3"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62"/>
      <c r="U117" s="7"/>
      <c r="V117" s="7"/>
      <c r="W117" s="7"/>
      <c r="Y117" s="62"/>
    </row>
    <row r="118" spans="5:25" s="1" customFormat="1" x14ac:dyDescent="0.3"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62"/>
      <c r="U118" s="7"/>
      <c r="V118" s="7"/>
      <c r="W118" s="7"/>
      <c r="Y118" s="62"/>
    </row>
    <row r="119" spans="5:25" s="1" customFormat="1" x14ac:dyDescent="0.3"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62"/>
      <c r="U119" s="7"/>
      <c r="V119" s="7"/>
      <c r="W119" s="7"/>
      <c r="Y119" s="62"/>
    </row>
    <row r="120" spans="5:25" s="1" customFormat="1" x14ac:dyDescent="0.3"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62"/>
      <c r="U120" s="7"/>
      <c r="V120" s="7"/>
      <c r="W120" s="7"/>
      <c r="Y120" s="62"/>
    </row>
    <row r="121" spans="5:25" s="1" customFormat="1" x14ac:dyDescent="0.3"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62"/>
      <c r="U121" s="7"/>
      <c r="V121" s="7"/>
      <c r="W121" s="7"/>
      <c r="Y121" s="62"/>
    </row>
    <row r="122" spans="5:25" s="1" customFormat="1" x14ac:dyDescent="0.3"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62"/>
      <c r="U122" s="7"/>
      <c r="V122" s="7"/>
      <c r="W122" s="7"/>
      <c r="Y122" s="62"/>
    </row>
    <row r="123" spans="5:25" s="1" customFormat="1" x14ac:dyDescent="0.3"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62"/>
      <c r="U123" s="7"/>
      <c r="V123" s="7"/>
      <c r="W123" s="7"/>
      <c r="Y123" s="62"/>
    </row>
    <row r="124" spans="5:25" s="1" customFormat="1" x14ac:dyDescent="0.3"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62"/>
      <c r="U124" s="7"/>
      <c r="V124" s="7"/>
      <c r="W124" s="7"/>
      <c r="Y124" s="62"/>
    </row>
    <row r="125" spans="5:25" s="1" customFormat="1" x14ac:dyDescent="0.3"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62"/>
      <c r="U125" s="7"/>
      <c r="V125" s="7"/>
      <c r="W125" s="7"/>
      <c r="Y125" s="62"/>
    </row>
    <row r="126" spans="5:25" s="1" customFormat="1" x14ac:dyDescent="0.3"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62"/>
      <c r="U126" s="7"/>
      <c r="V126" s="7"/>
      <c r="W126" s="7"/>
      <c r="Y126" s="62"/>
    </row>
    <row r="127" spans="5:25" s="1" customFormat="1" x14ac:dyDescent="0.3"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62"/>
      <c r="U127" s="7"/>
      <c r="V127" s="7"/>
      <c r="W127" s="7"/>
      <c r="Y127" s="62"/>
    </row>
    <row r="128" spans="5:25" s="1" customFormat="1" x14ac:dyDescent="0.3"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62"/>
      <c r="U128" s="7"/>
      <c r="V128" s="7"/>
      <c r="W128" s="7"/>
      <c r="Y128" s="62"/>
    </row>
    <row r="129" spans="1:27" x14ac:dyDescent="0.3">
      <c r="A129" s="1"/>
      <c r="B129" s="1"/>
      <c r="C129" s="1"/>
      <c r="D129" s="1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62"/>
      <c r="T129" s="1"/>
      <c r="U129" s="7"/>
      <c r="V129" s="7"/>
      <c r="W129" s="7"/>
      <c r="X129" s="1"/>
      <c r="Y129" s="62"/>
      <c r="Z129" s="1"/>
      <c r="AA129" s="1"/>
    </row>
    <row r="130" spans="1:27" x14ac:dyDescent="0.3">
      <c r="A130" s="1"/>
      <c r="B130" s="1"/>
      <c r="C130" s="1"/>
      <c r="D130" s="1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62"/>
      <c r="T130" s="1"/>
      <c r="U130" s="7"/>
      <c r="V130" s="7"/>
      <c r="W130" s="7"/>
      <c r="X130" s="1"/>
      <c r="Y130" s="62"/>
      <c r="Z130" s="1"/>
      <c r="AA130" s="1"/>
    </row>
    <row r="131" spans="1:27" x14ac:dyDescent="0.3">
      <c r="A131" s="1"/>
      <c r="B131" s="1"/>
      <c r="C131" s="1"/>
      <c r="D131" s="1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62"/>
      <c r="T131" s="1"/>
      <c r="U131" s="7"/>
      <c r="V131" s="7"/>
      <c r="W131" s="7"/>
      <c r="X131" s="1"/>
      <c r="Y131" s="62"/>
      <c r="Z131" s="1"/>
      <c r="AA131" s="1"/>
    </row>
    <row r="132" spans="1:27" x14ac:dyDescent="0.3">
      <c r="A132" s="1"/>
      <c r="B132" s="1"/>
      <c r="C132" s="1"/>
      <c r="D132" s="1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62"/>
      <c r="T132" s="1"/>
      <c r="U132" s="7"/>
      <c r="V132" s="7"/>
      <c r="W132" s="7"/>
      <c r="X132" s="1"/>
      <c r="Y132" s="62"/>
      <c r="Z132" s="1"/>
      <c r="AA132" s="1"/>
    </row>
    <row r="133" spans="1:27" x14ac:dyDescent="0.3">
      <c r="A133" s="1"/>
      <c r="B133" s="1"/>
      <c r="C133" s="1"/>
      <c r="D133" s="1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62"/>
      <c r="T133" s="1"/>
      <c r="U133" s="7"/>
      <c r="V133" s="7"/>
      <c r="W133" s="7"/>
      <c r="X133" s="1"/>
      <c r="Y133" s="62"/>
      <c r="Z133" s="1"/>
      <c r="AA133" s="1"/>
    </row>
    <row r="134" spans="1:27" x14ac:dyDescent="0.3">
      <c r="A134" s="1"/>
      <c r="B134" s="1"/>
      <c r="C134" s="1"/>
      <c r="D134" s="1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62"/>
      <c r="T134" s="1"/>
      <c r="U134" s="7"/>
      <c r="V134" s="7"/>
      <c r="W134" s="7"/>
      <c r="X134" s="1"/>
      <c r="Y134" s="62"/>
      <c r="Z134" s="1"/>
      <c r="AA134" s="1"/>
    </row>
    <row r="135" spans="1:27" x14ac:dyDescent="0.3">
      <c r="A135" s="1"/>
      <c r="B135" s="1"/>
      <c r="C135" s="1"/>
      <c r="D135" s="1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62"/>
      <c r="T135" s="1"/>
      <c r="U135" s="7"/>
      <c r="V135" s="7"/>
      <c r="W135" s="7"/>
      <c r="X135" s="1"/>
      <c r="Y135" s="62"/>
      <c r="Z135" s="1"/>
      <c r="AA135" s="1"/>
    </row>
    <row r="136" spans="1:27" ht="16.5" customHeight="1" x14ac:dyDescent="0.3">
      <c r="A136" s="1"/>
      <c r="B136" s="1"/>
      <c r="C136" s="1"/>
      <c r="D136" s="1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62"/>
      <c r="T136" s="1"/>
      <c r="U136" s="7"/>
      <c r="V136" s="7"/>
      <c r="W136" s="7"/>
      <c r="X136" s="1"/>
      <c r="Y136" s="62"/>
      <c r="Z136" s="1"/>
      <c r="AA136" s="1"/>
    </row>
    <row r="137" spans="1:27" x14ac:dyDescent="0.3">
      <c r="A137" s="1"/>
      <c r="B137" s="1"/>
      <c r="C137" s="1"/>
      <c r="D137" s="1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62"/>
      <c r="T137" s="1"/>
      <c r="U137" s="7"/>
      <c r="V137" s="7"/>
      <c r="W137" s="7"/>
      <c r="X137" s="1"/>
      <c r="Y137" s="62"/>
      <c r="Z137" s="1"/>
      <c r="AA137" s="1"/>
    </row>
    <row r="138" spans="1:27" ht="16.5" customHeight="1" x14ac:dyDescent="0.3">
      <c r="A138" s="1"/>
      <c r="B138" s="1"/>
      <c r="C138" s="1"/>
      <c r="D138" s="1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62"/>
      <c r="T138" s="1"/>
      <c r="U138" s="7"/>
      <c r="V138" s="7"/>
      <c r="W138" s="7"/>
      <c r="X138" s="1"/>
      <c r="Y138" s="62"/>
      <c r="Z138" s="1"/>
      <c r="AA138" s="1"/>
    </row>
    <row r="139" spans="1:27" ht="16.5" customHeight="1" x14ac:dyDescent="0.3">
      <c r="A139" s="1"/>
      <c r="B139" s="1"/>
      <c r="C139" s="1"/>
      <c r="D139" s="1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62"/>
      <c r="T139" s="1"/>
      <c r="U139" s="7"/>
      <c r="V139" s="7"/>
      <c r="W139" s="7"/>
      <c r="X139" s="1"/>
      <c r="Y139" s="62"/>
      <c r="Z139" s="1"/>
      <c r="AA139" s="1"/>
    </row>
    <row r="140" spans="1:27" ht="16.5" customHeight="1" x14ac:dyDescent="0.3">
      <c r="A140" s="1"/>
      <c r="B140" s="1"/>
      <c r="C140" s="1"/>
      <c r="D140" s="1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62"/>
      <c r="T140" s="1"/>
      <c r="U140" s="7"/>
      <c r="V140" s="7"/>
      <c r="W140" s="7"/>
      <c r="X140" s="1"/>
      <c r="Y140" s="62"/>
      <c r="Z140" s="1"/>
      <c r="AA140" s="1"/>
    </row>
    <row r="141" spans="1:27" x14ac:dyDescent="0.3">
      <c r="A141" s="1"/>
      <c r="B141" s="1"/>
      <c r="C141" s="1"/>
      <c r="D141" s="1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62"/>
      <c r="T141" s="1"/>
      <c r="U141" s="7"/>
      <c r="V141" s="7"/>
      <c r="W141" s="7"/>
      <c r="X141" s="1"/>
      <c r="Y141" s="62"/>
      <c r="Z141" s="1"/>
      <c r="AA141" s="1"/>
    </row>
    <row r="142" spans="1:27" x14ac:dyDescent="0.3">
      <c r="A142" s="1"/>
      <c r="B142" s="1"/>
      <c r="C142" s="1"/>
      <c r="D142" s="1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62"/>
      <c r="T142" s="1"/>
      <c r="U142" s="7"/>
      <c r="V142" s="7"/>
      <c r="W142" s="7"/>
      <c r="X142" s="1"/>
      <c r="Y142" s="62"/>
      <c r="Z142" s="1"/>
      <c r="AA142" s="1"/>
    </row>
  </sheetData>
  <autoFilter ref="A8:AA65" xr:uid="{00000000-0009-0000-0000-000001000000}"/>
  <mergeCells count="26">
    <mergeCell ref="A65:B65"/>
    <mergeCell ref="U7:W7"/>
    <mergeCell ref="X7:X8"/>
    <mergeCell ref="A9:A64"/>
    <mergeCell ref="C9:D9"/>
    <mergeCell ref="C33:D33"/>
    <mergeCell ref="C52:D52"/>
    <mergeCell ref="B9:B32"/>
    <mergeCell ref="C42:D42"/>
    <mergeCell ref="B33:B41"/>
    <mergeCell ref="B42:B51"/>
    <mergeCell ref="B52:B62"/>
    <mergeCell ref="Y7:Y8"/>
    <mergeCell ref="Z7:Z8"/>
    <mergeCell ref="AA7:AA8"/>
    <mergeCell ref="M7:R7"/>
    <mergeCell ref="A2:AA2"/>
    <mergeCell ref="A4:AA4"/>
    <mergeCell ref="A7:A8"/>
    <mergeCell ref="B7:B8"/>
    <mergeCell ref="C7:C8"/>
    <mergeCell ref="D7:D8"/>
    <mergeCell ref="E7:G7"/>
    <mergeCell ref="H7:L7"/>
    <mergeCell ref="S7:S8"/>
    <mergeCell ref="T7:T8"/>
  </mergeCells>
  <phoneticPr fontId="1" type="noConversion"/>
  <pageMargins left="0.36" right="0.32" top="0.75" bottom="0.75" header="0.3" footer="0.3"/>
  <pageSetup paperSize="8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2:X139"/>
  <sheetViews>
    <sheetView tabSelected="1" zoomScale="85" zoomScaleNormal="8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G14" sqref="G14"/>
    </sheetView>
  </sheetViews>
  <sheetFormatPr defaultRowHeight="16.5" x14ac:dyDescent="0.3"/>
  <cols>
    <col min="1" max="1" width="5.5" style="6" bestFit="1" customWidth="1"/>
    <col min="2" max="2" width="11.75" style="6" customWidth="1"/>
    <col min="3" max="3" width="9" style="6"/>
    <col min="4" max="4" width="28" style="6" bestFit="1" customWidth="1"/>
    <col min="5" max="9" width="9.625" style="8" customWidth="1"/>
    <col min="10" max="11" width="11.625" style="8" customWidth="1"/>
    <col min="12" max="12" width="9.625" style="8" customWidth="1"/>
    <col min="13" max="14" width="9.625" style="6" customWidth="1"/>
    <col min="15" max="17" width="11.625" style="8" customWidth="1"/>
    <col min="18" max="18" width="9.625" style="6" customWidth="1"/>
    <col min="19" max="19" width="19" style="64" customWidth="1"/>
    <col min="20" max="20" width="22.25" style="64" customWidth="1"/>
    <col min="21" max="21" width="15.125" style="48" customWidth="1"/>
    <col min="22" max="22" width="10" style="62" customWidth="1"/>
    <col min="23" max="23" width="24.75" style="62" bestFit="1" customWidth="1"/>
    <col min="24" max="24" width="9" style="1" customWidth="1"/>
    <col min="25" max="16384" width="9" style="1"/>
  </cols>
  <sheetData>
    <row r="2" spans="1:24" ht="28.5" x14ac:dyDescent="0.3">
      <c r="A2" s="256" t="s">
        <v>90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</row>
    <row r="3" spans="1:24" ht="19.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63"/>
      <c r="T3" s="63"/>
      <c r="U3" s="47"/>
    </row>
    <row r="4" spans="1:24" s="5" customFormat="1" ht="123.75" customHeight="1" thickBot="1" x14ac:dyDescent="0.35">
      <c r="A4" s="275" t="s">
        <v>69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</row>
    <row r="5" spans="1:24" ht="17.25" thickBot="1" x14ac:dyDescent="0.35">
      <c r="A5" s="150" t="s">
        <v>81</v>
      </c>
      <c r="B5" s="148"/>
      <c r="C5" s="149"/>
    </row>
    <row r="6" spans="1:24" ht="17.25" thickBot="1" x14ac:dyDescent="0.35"/>
    <row r="7" spans="1:24" s="7" customFormat="1" ht="21" thickBot="1" x14ac:dyDescent="0.35">
      <c r="A7" s="258" t="s">
        <v>24</v>
      </c>
      <c r="B7" s="260" t="s">
        <v>0</v>
      </c>
      <c r="C7" s="260" t="s">
        <v>1</v>
      </c>
      <c r="D7" s="260" t="s">
        <v>2</v>
      </c>
      <c r="E7" s="262" t="s">
        <v>11</v>
      </c>
      <c r="F7" s="262"/>
      <c r="G7" s="263"/>
      <c r="H7" s="262" t="s">
        <v>12</v>
      </c>
      <c r="I7" s="262"/>
      <c r="J7" s="262"/>
      <c r="K7" s="262"/>
      <c r="L7" s="263"/>
      <c r="M7" s="253" t="s">
        <v>64</v>
      </c>
      <c r="N7" s="254"/>
      <c r="O7" s="254"/>
      <c r="P7" s="254"/>
      <c r="Q7" s="254"/>
      <c r="R7" s="255"/>
      <c r="S7" s="264" t="s">
        <v>22</v>
      </c>
      <c r="T7" s="247" t="s">
        <v>23</v>
      </c>
      <c r="U7" s="247" t="s">
        <v>70</v>
      </c>
      <c r="V7" s="247"/>
      <c r="W7" s="249" t="s">
        <v>18</v>
      </c>
      <c r="X7" s="251" t="s">
        <v>19</v>
      </c>
    </row>
    <row r="8" spans="1:24" s="7" customFormat="1" ht="50.25" thickBot="1" x14ac:dyDescent="0.35">
      <c r="A8" s="259"/>
      <c r="B8" s="261"/>
      <c r="C8" s="261"/>
      <c r="D8" s="261"/>
      <c r="E8" s="72" t="s">
        <v>91</v>
      </c>
      <c r="F8" s="2" t="s">
        <v>83</v>
      </c>
      <c r="G8" s="151" t="s">
        <v>92</v>
      </c>
      <c r="H8" s="137" t="s">
        <v>84</v>
      </c>
      <c r="I8" s="72" t="s">
        <v>83</v>
      </c>
      <c r="J8" s="72" t="s">
        <v>93</v>
      </c>
      <c r="K8" s="2" t="s">
        <v>94</v>
      </c>
      <c r="L8" s="138" t="s">
        <v>92</v>
      </c>
      <c r="M8" s="137" t="s">
        <v>77</v>
      </c>
      <c r="N8" s="72" t="s">
        <v>83</v>
      </c>
      <c r="O8" s="72" t="s">
        <v>85</v>
      </c>
      <c r="P8" s="72" t="s">
        <v>93</v>
      </c>
      <c r="Q8" s="2" t="s">
        <v>94</v>
      </c>
      <c r="R8" s="136" t="s">
        <v>92</v>
      </c>
      <c r="S8" s="265"/>
      <c r="T8" s="248"/>
      <c r="U8" s="73" t="s">
        <v>16</v>
      </c>
      <c r="V8" s="73" t="s">
        <v>66</v>
      </c>
      <c r="W8" s="250"/>
      <c r="X8" s="252"/>
    </row>
    <row r="9" spans="1:24" ht="27" customHeight="1" x14ac:dyDescent="0.3">
      <c r="A9" s="268" t="s">
        <v>25</v>
      </c>
      <c r="B9" s="272" t="s">
        <v>26</v>
      </c>
      <c r="C9" s="271" t="s">
        <v>3</v>
      </c>
      <c r="D9" s="271"/>
      <c r="E9" s="45">
        <f t="shared" ref="E9:R9" si="0">SUM(E10:E32)</f>
        <v>558</v>
      </c>
      <c r="F9" s="140">
        <f t="shared" si="0"/>
        <v>24</v>
      </c>
      <c r="G9" s="141">
        <f t="shared" si="0"/>
        <v>14</v>
      </c>
      <c r="H9" s="134">
        <f t="shared" si="0"/>
        <v>562</v>
      </c>
      <c r="I9" s="45">
        <f t="shared" si="0"/>
        <v>23</v>
      </c>
      <c r="J9" s="44">
        <f t="shared" si="0"/>
        <v>10</v>
      </c>
      <c r="K9" s="140">
        <f t="shared" si="0"/>
        <v>13</v>
      </c>
      <c r="L9" s="141">
        <f t="shared" si="0"/>
        <v>11</v>
      </c>
      <c r="M9" s="134">
        <f t="shared" si="0"/>
        <v>623</v>
      </c>
      <c r="N9" s="45">
        <f t="shared" si="0"/>
        <v>25</v>
      </c>
      <c r="O9" s="44">
        <f t="shared" si="0"/>
        <v>15</v>
      </c>
      <c r="P9" s="44">
        <f>SUM(P10:P32)</f>
        <v>4</v>
      </c>
      <c r="Q9" s="140">
        <f t="shared" si="0"/>
        <v>6</v>
      </c>
      <c r="R9" s="143">
        <f t="shared" si="0"/>
        <v>5</v>
      </c>
      <c r="S9" s="145"/>
      <c r="T9" s="65"/>
      <c r="U9" s="66"/>
      <c r="V9" s="66"/>
      <c r="W9" s="67"/>
      <c r="X9" s="111"/>
    </row>
    <row r="10" spans="1:24" ht="27" customHeight="1" x14ac:dyDescent="0.3">
      <c r="A10" s="269"/>
      <c r="B10" s="273"/>
      <c r="C10" s="3" t="s">
        <v>6</v>
      </c>
      <c r="D10" s="24" t="s">
        <v>57</v>
      </c>
      <c r="E10" s="159"/>
      <c r="F10" s="88"/>
      <c r="G10" s="97"/>
      <c r="H10" s="132"/>
      <c r="I10" s="9">
        <f>INT(H10*0.05)</f>
        <v>0</v>
      </c>
      <c r="J10" s="16"/>
      <c r="K10" s="85">
        <f>I10-J10</f>
        <v>0</v>
      </c>
      <c r="L10" s="93"/>
      <c r="M10" s="131">
        <v>0</v>
      </c>
      <c r="N10" s="9">
        <f>INT(M10*0.05)</f>
        <v>0</v>
      </c>
      <c r="O10" s="16"/>
      <c r="P10" s="16"/>
      <c r="Q10" s="85">
        <f>N10-O10-P10</f>
        <v>0</v>
      </c>
      <c r="R10" s="91"/>
      <c r="S10" s="202"/>
      <c r="T10" s="11"/>
      <c r="U10" s="40" t="s">
        <v>67</v>
      </c>
      <c r="V10" s="40" t="s">
        <v>75</v>
      </c>
      <c r="W10" s="58" t="s">
        <v>68</v>
      </c>
      <c r="X10" s="107"/>
    </row>
    <row r="11" spans="1:24" ht="27" customHeight="1" x14ac:dyDescent="0.3">
      <c r="A11" s="269"/>
      <c r="B11" s="273"/>
      <c r="C11" s="3" t="s">
        <v>60</v>
      </c>
      <c r="D11" s="24" t="s">
        <v>61</v>
      </c>
      <c r="E11" s="56"/>
      <c r="F11" s="88"/>
      <c r="G11" s="97"/>
      <c r="H11" s="177">
        <v>39</v>
      </c>
      <c r="I11" s="9">
        <f t="shared" ref="I11:I12" si="1">INT(H11*0.05)</f>
        <v>1</v>
      </c>
      <c r="J11" s="16">
        <v>1</v>
      </c>
      <c r="K11" s="85">
        <f t="shared" ref="K11:K30" si="2">I11-J11</f>
        <v>0</v>
      </c>
      <c r="L11" s="93">
        <v>0</v>
      </c>
      <c r="M11" s="142">
        <v>43</v>
      </c>
      <c r="N11" s="9">
        <f t="shared" ref="N11:N40" si="3">INT(M11*0.05)</f>
        <v>2</v>
      </c>
      <c r="O11" s="139">
        <v>2</v>
      </c>
      <c r="P11" s="139"/>
      <c r="Q11" s="85">
        <f t="shared" ref="Q11:Q32" si="4">N11-O11-P11</f>
        <v>0</v>
      </c>
      <c r="R11" s="144">
        <v>0</v>
      </c>
      <c r="S11" s="202"/>
      <c r="T11" s="11"/>
      <c r="U11" s="40" t="s">
        <v>67</v>
      </c>
      <c r="V11" s="40" t="s">
        <v>76</v>
      </c>
      <c r="W11" s="58" t="s">
        <v>68</v>
      </c>
      <c r="X11" s="107"/>
    </row>
    <row r="12" spans="1:24" ht="27" customHeight="1" x14ac:dyDescent="0.3">
      <c r="A12" s="269"/>
      <c r="B12" s="273"/>
      <c r="C12" s="3" t="s">
        <v>6</v>
      </c>
      <c r="D12" s="24" t="s">
        <v>39</v>
      </c>
      <c r="E12" s="56"/>
      <c r="F12" s="88"/>
      <c r="G12" s="97"/>
      <c r="H12" s="177">
        <v>29</v>
      </c>
      <c r="I12" s="9">
        <f t="shared" si="1"/>
        <v>1</v>
      </c>
      <c r="J12" s="16">
        <v>1</v>
      </c>
      <c r="K12" s="85">
        <f t="shared" si="2"/>
        <v>0</v>
      </c>
      <c r="L12" s="93">
        <v>0</v>
      </c>
      <c r="M12" s="142">
        <v>32</v>
      </c>
      <c r="N12" s="9">
        <f t="shared" si="3"/>
        <v>1</v>
      </c>
      <c r="O12" s="16">
        <v>1</v>
      </c>
      <c r="P12" s="16"/>
      <c r="Q12" s="85">
        <f t="shared" si="4"/>
        <v>0</v>
      </c>
      <c r="R12" s="91">
        <v>0</v>
      </c>
      <c r="S12" s="202"/>
      <c r="T12" s="11"/>
      <c r="U12" s="40" t="s">
        <v>67</v>
      </c>
      <c r="V12" s="40" t="s">
        <v>75</v>
      </c>
      <c r="W12" s="58" t="s">
        <v>68</v>
      </c>
      <c r="X12" s="107"/>
    </row>
    <row r="13" spans="1:24" ht="27" customHeight="1" x14ac:dyDescent="0.3">
      <c r="A13" s="269"/>
      <c r="B13" s="273"/>
      <c r="C13" s="3" t="s">
        <v>6</v>
      </c>
      <c r="D13" s="24" t="s">
        <v>96</v>
      </c>
      <c r="E13" s="22">
        <v>39</v>
      </c>
      <c r="F13" s="96">
        <f t="shared" ref="F13:F15" si="5">INT(E13*0.05)</f>
        <v>1</v>
      </c>
      <c r="G13" s="95">
        <v>1</v>
      </c>
      <c r="H13" s="102"/>
      <c r="I13" s="50"/>
      <c r="J13" s="52"/>
      <c r="K13" s="99"/>
      <c r="L13" s="108"/>
      <c r="M13" s="174"/>
      <c r="N13" s="50"/>
      <c r="O13" s="52"/>
      <c r="P13" s="52"/>
      <c r="Q13" s="99"/>
      <c r="R13" s="129"/>
      <c r="S13" s="202" t="s">
        <v>157</v>
      </c>
      <c r="T13" s="11" t="s">
        <v>160</v>
      </c>
      <c r="U13" s="40" t="s">
        <v>109</v>
      </c>
      <c r="V13" s="53" t="s">
        <v>122</v>
      </c>
      <c r="W13" s="58" t="s">
        <v>68</v>
      </c>
      <c r="X13" s="107"/>
    </row>
    <row r="14" spans="1:24" ht="27" customHeight="1" x14ac:dyDescent="0.3">
      <c r="A14" s="269"/>
      <c r="B14" s="273"/>
      <c r="C14" s="3" t="s">
        <v>6</v>
      </c>
      <c r="D14" s="24" t="s">
        <v>97</v>
      </c>
      <c r="E14" s="22">
        <v>29</v>
      </c>
      <c r="F14" s="96">
        <f t="shared" si="5"/>
        <v>1</v>
      </c>
      <c r="G14" s="95">
        <v>1</v>
      </c>
      <c r="H14" s="102"/>
      <c r="I14" s="50"/>
      <c r="J14" s="52"/>
      <c r="K14" s="99"/>
      <c r="L14" s="108"/>
      <c r="M14" s="174"/>
      <c r="N14" s="50"/>
      <c r="O14" s="52"/>
      <c r="P14" s="52"/>
      <c r="Q14" s="99"/>
      <c r="R14" s="129"/>
      <c r="S14" s="202" t="s">
        <v>157</v>
      </c>
      <c r="T14" s="11" t="s">
        <v>199</v>
      </c>
      <c r="U14" s="40" t="s">
        <v>109</v>
      </c>
      <c r="V14" s="40" t="s">
        <v>122</v>
      </c>
      <c r="W14" s="58" t="s">
        <v>68</v>
      </c>
      <c r="X14" s="107"/>
    </row>
    <row r="15" spans="1:24" ht="27" customHeight="1" x14ac:dyDescent="0.3">
      <c r="A15" s="269"/>
      <c r="B15" s="273"/>
      <c r="C15" s="3" t="s">
        <v>6</v>
      </c>
      <c r="D15" s="24" t="s">
        <v>87</v>
      </c>
      <c r="E15" s="22">
        <v>86</v>
      </c>
      <c r="F15" s="96">
        <f t="shared" si="5"/>
        <v>4</v>
      </c>
      <c r="G15" s="95">
        <v>4</v>
      </c>
      <c r="H15" s="122">
        <v>86</v>
      </c>
      <c r="I15" s="9">
        <f>INT(H15*0.05)</f>
        <v>4</v>
      </c>
      <c r="J15" s="16">
        <v>1</v>
      </c>
      <c r="K15" s="85">
        <f t="shared" si="2"/>
        <v>3</v>
      </c>
      <c r="L15" s="93">
        <v>3</v>
      </c>
      <c r="M15" s="174"/>
      <c r="N15" s="50"/>
      <c r="O15" s="52"/>
      <c r="P15" s="52"/>
      <c r="Q15" s="99"/>
      <c r="R15" s="129"/>
      <c r="S15" s="202" t="s">
        <v>157</v>
      </c>
      <c r="T15" s="11" t="s">
        <v>198</v>
      </c>
      <c r="U15" s="40" t="s">
        <v>67</v>
      </c>
      <c r="V15" s="40" t="s">
        <v>190</v>
      </c>
      <c r="W15" s="58" t="s">
        <v>68</v>
      </c>
      <c r="X15" s="107"/>
    </row>
    <row r="16" spans="1:24" ht="27" customHeight="1" x14ac:dyDescent="0.3">
      <c r="A16" s="269"/>
      <c r="B16" s="273"/>
      <c r="C16" s="3" t="s">
        <v>6</v>
      </c>
      <c r="D16" s="24" t="s">
        <v>52</v>
      </c>
      <c r="E16" s="56"/>
      <c r="F16" s="88"/>
      <c r="G16" s="97"/>
      <c r="H16" s="102"/>
      <c r="I16" s="50"/>
      <c r="J16" s="52"/>
      <c r="K16" s="99"/>
      <c r="L16" s="108"/>
      <c r="M16" s="92">
        <v>0</v>
      </c>
      <c r="N16" s="9">
        <f t="shared" si="3"/>
        <v>0</v>
      </c>
      <c r="O16" s="16"/>
      <c r="P16" s="16"/>
      <c r="Q16" s="85">
        <f t="shared" si="4"/>
        <v>0</v>
      </c>
      <c r="R16" s="91"/>
      <c r="S16" s="202"/>
      <c r="T16" s="11"/>
      <c r="U16" s="40" t="s">
        <v>67</v>
      </c>
      <c r="V16" s="40" t="s">
        <v>75</v>
      </c>
      <c r="W16" s="58" t="s">
        <v>68</v>
      </c>
      <c r="X16" s="107"/>
    </row>
    <row r="17" spans="1:24" ht="27" customHeight="1" x14ac:dyDescent="0.3">
      <c r="A17" s="269"/>
      <c r="B17" s="273"/>
      <c r="C17" s="3" t="s">
        <v>6</v>
      </c>
      <c r="D17" s="24" t="s">
        <v>53</v>
      </c>
      <c r="E17" s="56"/>
      <c r="F17" s="88"/>
      <c r="G17" s="97"/>
      <c r="H17" s="102"/>
      <c r="I17" s="50"/>
      <c r="J17" s="52"/>
      <c r="K17" s="99"/>
      <c r="L17" s="108"/>
      <c r="M17" s="142">
        <v>47</v>
      </c>
      <c r="N17" s="9">
        <f t="shared" si="3"/>
        <v>2</v>
      </c>
      <c r="O17" s="16">
        <v>1</v>
      </c>
      <c r="P17" s="16"/>
      <c r="Q17" s="85">
        <f t="shared" si="4"/>
        <v>1</v>
      </c>
      <c r="R17" s="91">
        <v>1</v>
      </c>
      <c r="S17" s="202" t="s">
        <v>157</v>
      </c>
      <c r="T17" s="11" t="s">
        <v>198</v>
      </c>
      <c r="U17" s="40" t="s">
        <v>67</v>
      </c>
      <c r="V17" s="40" t="s">
        <v>190</v>
      </c>
      <c r="W17" s="58" t="s">
        <v>68</v>
      </c>
      <c r="X17" s="107"/>
    </row>
    <row r="18" spans="1:24" ht="27" customHeight="1" x14ac:dyDescent="0.3">
      <c r="A18" s="269"/>
      <c r="B18" s="273"/>
      <c r="C18" s="3" t="s">
        <v>6</v>
      </c>
      <c r="D18" s="24" t="s">
        <v>54</v>
      </c>
      <c r="E18" s="56"/>
      <c r="F18" s="88"/>
      <c r="G18" s="97"/>
      <c r="H18" s="102"/>
      <c r="I18" s="50"/>
      <c r="J18" s="52"/>
      <c r="K18" s="99"/>
      <c r="L18" s="108"/>
      <c r="M18" s="142">
        <v>48</v>
      </c>
      <c r="N18" s="9">
        <f t="shared" si="3"/>
        <v>2</v>
      </c>
      <c r="O18" s="16">
        <v>2</v>
      </c>
      <c r="P18" s="16"/>
      <c r="Q18" s="85">
        <f t="shared" si="4"/>
        <v>0</v>
      </c>
      <c r="R18" s="91">
        <v>0</v>
      </c>
      <c r="S18" s="202"/>
      <c r="T18" s="11"/>
      <c r="U18" s="40" t="s">
        <v>67</v>
      </c>
      <c r="V18" s="40" t="s">
        <v>75</v>
      </c>
      <c r="W18" s="58" t="s">
        <v>68</v>
      </c>
      <c r="X18" s="107"/>
    </row>
    <row r="19" spans="1:24" ht="27" customHeight="1" x14ac:dyDescent="0.3">
      <c r="A19" s="269"/>
      <c r="B19" s="273"/>
      <c r="C19" s="3" t="s">
        <v>6</v>
      </c>
      <c r="D19" s="24" t="s">
        <v>88</v>
      </c>
      <c r="E19" s="22">
        <v>129</v>
      </c>
      <c r="F19" s="96">
        <f>INT(E19*0.05)</f>
        <v>6</v>
      </c>
      <c r="G19" s="95">
        <v>3</v>
      </c>
      <c r="H19" s="122">
        <v>129</v>
      </c>
      <c r="I19" s="9">
        <f t="shared" ref="I19:I30" si="6">INT(H19*0.05)</f>
        <v>6</v>
      </c>
      <c r="J19" s="16">
        <v>3</v>
      </c>
      <c r="K19" s="85">
        <f t="shared" si="2"/>
        <v>3</v>
      </c>
      <c r="L19" s="93">
        <v>3</v>
      </c>
      <c r="M19" s="174"/>
      <c r="N19" s="50"/>
      <c r="O19" s="52"/>
      <c r="P19" s="52"/>
      <c r="Q19" s="99"/>
      <c r="R19" s="129"/>
      <c r="S19" s="202" t="s">
        <v>211</v>
      </c>
      <c r="T19" s="11" t="s">
        <v>194</v>
      </c>
      <c r="U19" s="40" t="s">
        <v>67</v>
      </c>
      <c r="V19" s="40" t="s">
        <v>122</v>
      </c>
      <c r="W19" s="58" t="s">
        <v>68</v>
      </c>
      <c r="X19" s="107"/>
    </row>
    <row r="20" spans="1:24" ht="27" customHeight="1" x14ac:dyDescent="0.3">
      <c r="A20" s="269"/>
      <c r="B20" s="273"/>
      <c r="C20" s="3" t="s">
        <v>6</v>
      </c>
      <c r="D20" s="24" t="s">
        <v>41</v>
      </c>
      <c r="E20" s="22">
        <v>76</v>
      </c>
      <c r="F20" s="96">
        <f t="shared" ref="F20:F22" si="7">INT(E20*0.05)</f>
        <v>3</v>
      </c>
      <c r="G20" s="95"/>
      <c r="H20" s="94"/>
      <c r="I20" s="9">
        <f t="shared" si="6"/>
        <v>0</v>
      </c>
      <c r="J20" s="16"/>
      <c r="K20" s="85">
        <f t="shared" si="2"/>
        <v>0</v>
      </c>
      <c r="L20" s="93"/>
      <c r="M20" s="92">
        <v>0</v>
      </c>
      <c r="N20" s="9">
        <f t="shared" si="3"/>
        <v>0</v>
      </c>
      <c r="O20" s="16"/>
      <c r="P20" s="16"/>
      <c r="Q20" s="85">
        <f t="shared" si="4"/>
        <v>0</v>
      </c>
      <c r="R20" s="91"/>
      <c r="S20" s="202"/>
      <c r="T20" s="11"/>
      <c r="U20" s="40" t="s">
        <v>67</v>
      </c>
      <c r="V20" s="40" t="s">
        <v>75</v>
      </c>
      <c r="W20" s="58" t="s">
        <v>68</v>
      </c>
      <c r="X20" s="107"/>
    </row>
    <row r="21" spans="1:24" ht="27" customHeight="1" x14ac:dyDescent="0.3">
      <c r="A21" s="269"/>
      <c r="B21" s="273"/>
      <c r="C21" s="3" t="s">
        <v>6</v>
      </c>
      <c r="D21" s="24" t="s">
        <v>42</v>
      </c>
      <c r="E21" s="22"/>
      <c r="F21" s="96">
        <f t="shared" si="7"/>
        <v>0</v>
      </c>
      <c r="G21" s="95">
        <v>0</v>
      </c>
      <c r="H21" s="177">
        <v>39</v>
      </c>
      <c r="I21" s="9">
        <f t="shared" si="6"/>
        <v>1</v>
      </c>
      <c r="J21" s="16"/>
      <c r="K21" s="85">
        <f t="shared" si="2"/>
        <v>1</v>
      </c>
      <c r="L21" s="93">
        <v>1</v>
      </c>
      <c r="M21" s="142">
        <v>44</v>
      </c>
      <c r="N21" s="9">
        <f t="shared" si="3"/>
        <v>2</v>
      </c>
      <c r="O21" s="16">
        <v>0</v>
      </c>
      <c r="P21" s="16"/>
      <c r="Q21" s="85">
        <f t="shared" si="4"/>
        <v>2</v>
      </c>
      <c r="R21" s="91">
        <v>0</v>
      </c>
      <c r="S21" s="202" t="s">
        <v>178</v>
      </c>
      <c r="T21" s="11" t="s">
        <v>175</v>
      </c>
      <c r="U21" s="40" t="s">
        <v>67</v>
      </c>
      <c r="V21" s="40" t="s">
        <v>176</v>
      </c>
      <c r="W21" s="58" t="s">
        <v>68</v>
      </c>
      <c r="X21" s="107"/>
    </row>
    <row r="22" spans="1:24" ht="27" x14ac:dyDescent="0.3">
      <c r="A22" s="269"/>
      <c r="B22" s="273"/>
      <c r="C22" s="3" t="s">
        <v>6</v>
      </c>
      <c r="D22" s="24" t="s">
        <v>43</v>
      </c>
      <c r="E22" s="22"/>
      <c r="F22" s="96">
        <f t="shared" si="7"/>
        <v>0</v>
      </c>
      <c r="G22" s="95">
        <v>0</v>
      </c>
      <c r="H22" s="177">
        <v>38</v>
      </c>
      <c r="I22" s="9">
        <f t="shared" si="6"/>
        <v>1</v>
      </c>
      <c r="J22" s="16"/>
      <c r="K22" s="85">
        <f t="shared" si="2"/>
        <v>1</v>
      </c>
      <c r="L22" s="93">
        <v>1</v>
      </c>
      <c r="M22" s="142">
        <v>43</v>
      </c>
      <c r="N22" s="9">
        <f t="shared" si="3"/>
        <v>2</v>
      </c>
      <c r="O22" s="16">
        <v>1</v>
      </c>
      <c r="P22" s="16"/>
      <c r="Q22" s="85">
        <f t="shared" si="4"/>
        <v>1</v>
      </c>
      <c r="R22" s="91">
        <v>1</v>
      </c>
      <c r="S22" s="202" t="s">
        <v>212</v>
      </c>
      <c r="T22" s="11" t="s">
        <v>177</v>
      </c>
      <c r="U22" s="40" t="s">
        <v>67</v>
      </c>
      <c r="V22" s="40" t="s">
        <v>122</v>
      </c>
      <c r="W22" s="58" t="s">
        <v>68</v>
      </c>
      <c r="X22" s="107"/>
    </row>
    <row r="23" spans="1:24" ht="27" customHeight="1" x14ac:dyDescent="0.3">
      <c r="A23" s="269"/>
      <c r="B23" s="273"/>
      <c r="C23" s="3" t="s">
        <v>6</v>
      </c>
      <c r="D23" s="24" t="s">
        <v>56</v>
      </c>
      <c r="E23" s="56"/>
      <c r="F23" s="88"/>
      <c r="G23" s="97"/>
      <c r="H23" s="102"/>
      <c r="I23" s="50"/>
      <c r="J23" s="52"/>
      <c r="K23" s="99"/>
      <c r="L23" s="108"/>
      <c r="M23" s="92">
        <v>51</v>
      </c>
      <c r="N23" s="9">
        <f t="shared" si="3"/>
        <v>2</v>
      </c>
      <c r="O23" s="16">
        <v>1</v>
      </c>
      <c r="P23" s="16">
        <v>1</v>
      </c>
      <c r="Q23" s="85">
        <f t="shared" si="4"/>
        <v>0</v>
      </c>
      <c r="R23" s="91">
        <v>0</v>
      </c>
      <c r="S23" s="202"/>
      <c r="T23" s="11"/>
      <c r="U23" s="40" t="s">
        <v>67</v>
      </c>
      <c r="V23" s="40" t="s">
        <v>75</v>
      </c>
      <c r="W23" s="58" t="s">
        <v>68</v>
      </c>
      <c r="X23" s="107"/>
    </row>
    <row r="24" spans="1:24" ht="27" customHeight="1" x14ac:dyDescent="0.3">
      <c r="A24" s="269"/>
      <c r="B24" s="273"/>
      <c r="C24" s="3" t="s">
        <v>6</v>
      </c>
      <c r="D24" s="24" t="s">
        <v>71</v>
      </c>
      <c r="E24" s="56"/>
      <c r="F24" s="88"/>
      <c r="G24" s="97"/>
      <c r="H24" s="102"/>
      <c r="I24" s="50"/>
      <c r="J24" s="52"/>
      <c r="K24" s="99"/>
      <c r="L24" s="108"/>
      <c r="M24" s="110">
        <v>54</v>
      </c>
      <c r="N24" s="9">
        <f t="shared" si="3"/>
        <v>2</v>
      </c>
      <c r="O24" s="16">
        <v>2</v>
      </c>
      <c r="P24" s="16"/>
      <c r="Q24" s="85">
        <f t="shared" si="4"/>
        <v>0</v>
      </c>
      <c r="R24" s="91">
        <v>0</v>
      </c>
      <c r="S24" s="202"/>
      <c r="T24" s="11"/>
      <c r="U24" s="40" t="s">
        <v>67</v>
      </c>
      <c r="V24" s="40" t="s">
        <v>75</v>
      </c>
      <c r="W24" s="58" t="s">
        <v>68</v>
      </c>
      <c r="X24" s="107"/>
    </row>
    <row r="25" spans="1:24" ht="27" customHeight="1" x14ac:dyDescent="0.3">
      <c r="A25" s="269"/>
      <c r="B25" s="273"/>
      <c r="C25" s="3" t="s">
        <v>6</v>
      </c>
      <c r="D25" s="24" t="s">
        <v>86</v>
      </c>
      <c r="E25" s="22">
        <v>33</v>
      </c>
      <c r="F25" s="96">
        <f>INT(E25*0.05)</f>
        <v>1</v>
      </c>
      <c r="G25" s="95">
        <v>1</v>
      </c>
      <c r="H25" s="122">
        <v>36</v>
      </c>
      <c r="I25" s="9">
        <f t="shared" si="6"/>
        <v>1</v>
      </c>
      <c r="J25" s="16"/>
      <c r="K25" s="85">
        <f t="shared" si="2"/>
        <v>1</v>
      </c>
      <c r="L25" s="93">
        <v>1</v>
      </c>
      <c r="M25" s="100"/>
      <c r="N25" s="50"/>
      <c r="O25" s="52"/>
      <c r="P25" s="52"/>
      <c r="Q25" s="99"/>
      <c r="R25" s="129"/>
      <c r="S25" s="202" t="s">
        <v>211</v>
      </c>
      <c r="T25" s="11" t="s">
        <v>164</v>
      </c>
      <c r="U25" s="40" t="s">
        <v>67</v>
      </c>
      <c r="V25" s="40" t="s">
        <v>168</v>
      </c>
      <c r="W25" s="58" t="s">
        <v>68</v>
      </c>
      <c r="X25" s="107"/>
    </row>
    <row r="26" spans="1:24" ht="27" customHeight="1" x14ac:dyDescent="0.3">
      <c r="A26" s="269"/>
      <c r="B26" s="273"/>
      <c r="C26" s="3" t="s">
        <v>6</v>
      </c>
      <c r="D26" s="24" t="s">
        <v>44</v>
      </c>
      <c r="E26" s="56"/>
      <c r="F26" s="88"/>
      <c r="G26" s="97"/>
      <c r="H26" s="102"/>
      <c r="I26" s="50"/>
      <c r="J26" s="52"/>
      <c r="K26" s="99"/>
      <c r="L26" s="108"/>
      <c r="M26" s="92">
        <v>0</v>
      </c>
      <c r="N26" s="9">
        <f t="shared" si="3"/>
        <v>0</v>
      </c>
      <c r="O26" s="16"/>
      <c r="P26" s="16"/>
      <c r="Q26" s="85">
        <f t="shared" si="4"/>
        <v>0</v>
      </c>
      <c r="R26" s="91"/>
      <c r="S26" s="202"/>
      <c r="T26" s="11"/>
      <c r="U26" s="40" t="s">
        <v>67</v>
      </c>
      <c r="V26" s="40" t="s">
        <v>75</v>
      </c>
      <c r="W26" s="58" t="s">
        <v>68</v>
      </c>
      <c r="X26" s="107"/>
    </row>
    <row r="27" spans="1:24" ht="27" customHeight="1" x14ac:dyDescent="0.3">
      <c r="A27" s="269"/>
      <c r="B27" s="273"/>
      <c r="C27" s="3" t="s">
        <v>6</v>
      </c>
      <c r="D27" s="24" t="s">
        <v>45</v>
      </c>
      <c r="E27" s="56"/>
      <c r="F27" s="88"/>
      <c r="G27" s="97"/>
      <c r="H27" s="102"/>
      <c r="I27" s="50"/>
      <c r="J27" s="52"/>
      <c r="K27" s="99"/>
      <c r="L27" s="108"/>
      <c r="M27" s="142">
        <v>36</v>
      </c>
      <c r="N27" s="9">
        <f t="shared" si="3"/>
        <v>1</v>
      </c>
      <c r="O27" s="16">
        <v>1</v>
      </c>
      <c r="P27" s="16">
        <v>1</v>
      </c>
      <c r="Q27" s="85">
        <f t="shared" si="4"/>
        <v>-1</v>
      </c>
      <c r="R27" s="91">
        <v>0</v>
      </c>
      <c r="S27" s="207"/>
      <c r="T27" s="11"/>
      <c r="U27" s="40" t="s">
        <v>67</v>
      </c>
      <c r="V27" s="40" t="s">
        <v>75</v>
      </c>
      <c r="W27" s="58" t="s">
        <v>68</v>
      </c>
      <c r="X27" s="107"/>
    </row>
    <row r="28" spans="1:24" ht="27" customHeight="1" x14ac:dyDescent="0.3">
      <c r="A28" s="269"/>
      <c r="B28" s="273"/>
      <c r="C28" s="3" t="s">
        <v>6</v>
      </c>
      <c r="D28" s="24" t="s">
        <v>46</v>
      </c>
      <c r="E28" s="56"/>
      <c r="F28" s="88"/>
      <c r="G28" s="97"/>
      <c r="H28" s="102"/>
      <c r="I28" s="50"/>
      <c r="J28" s="52"/>
      <c r="K28" s="99"/>
      <c r="L28" s="108"/>
      <c r="M28" s="142">
        <v>32</v>
      </c>
      <c r="N28" s="9">
        <f t="shared" si="3"/>
        <v>1</v>
      </c>
      <c r="O28" s="16">
        <v>0</v>
      </c>
      <c r="P28" s="16">
        <v>1</v>
      </c>
      <c r="Q28" s="85">
        <f t="shared" si="4"/>
        <v>0</v>
      </c>
      <c r="R28" s="91">
        <v>0</v>
      </c>
      <c r="S28" s="202"/>
      <c r="T28" s="11"/>
      <c r="U28" s="40" t="s">
        <v>67</v>
      </c>
      <c r="V28" s="40" t="s">
        <v>75</v>
      </c>
      <c r="W28" s="58" t="s">
        <v>68</v>
      </c>
      <c r="X28" s="107"/>
    </row>
    <row r="29" spans="1:24" ht="27" customHeight="1" x14ac:dyDescent="0.3">
      <c r="A29" s="269"/>
      <c r="B29" s="273"/>
      <c r="C29" s="3" t="s">
        <v>58</v>
      </c>
      <c r="D29" s="24" t="s">
        <v>72</v>
      </c>
      <c r="E29" s="56"/>
      <c r="F29" s="88"/>
      <c r="G29" s="97"/>
      <c r="H29" s="102"/>
      <c r="I29" s="50"/>
      <c r="J29" s="52"/>
      <c r="K29" s="99"/>
      <c r="L29" s="108"/>
      <c r="M29" s="110">
        <v>61</v>
      </c>
      <c r="N29" s="9">
        <f t="shared" si="3"/>
        <v>3</v>
      </c>
      <c r="O29" s="16">
        <v>0</v>
      </c>
      <c r="P29" s="16">
        <v>1</v>
      </c>
      <c r="Q29" s="85">
        <f t="shared" si="4"/>
        <v>2</v>
      </c>
      <c r="R29" s="91">
        <v>2</v>
      </c>
      <c r="S29" s="202" t="s">
        <v>157</v>
      </c>
      <c r="T29" s="11" t="s">
        <v>189</v>
      </c>
      <c r="U29" s="40" t="s">
        <v>67</v>
      </c>
      <c r="V29" s="40" t="s">
        <v>190</v>
      </c>
      <c r="W29" s="58" t="s">
        <v>68</v>
      </c>
      <c r="X29" s="107"/>
    </row>
    <row r="30" spans="1:24" ht="27" customHeight="1" x14ac:dyDescent="0.3">
      <c r="A30" s="269"/>
      <c r="B30" s="273"/>
      <c r="C30" s="3" t="s">
        <v>58</v>
      </c>
      <c r="D30" s="24" t="s">
        <v>95</v>
      </c>
      <c r="E30" s="152">
        <v>166</v>
      </c>
      <c r="F30" s="96">
        <f>INT(E30*0.05)</f>
        <v>8</v>
      </c>
      <c r="G30" s="95">
        <v>4</v>
      </c>
      <c r="H30" s="122">
        <v>166</v>
      </c>
      <c r="I30" s="9">
        <f t="shared" si="6"/>
        <v>8</v>
      </c>
      <c r="J30" s="16">
        <v>4</v>
      </c>
      <c r="K30" s="85">
        <f t="shared" si="2"/>
        <v>4</v>
      </c>
      <c r="L30" s="93">
        <v>2</v>
      </c>
      <c r="M30" s="100"/>
      <c r="N30" s="50"/>
      <c r="O30" s="52"/>
      <c r="P30" s="52"/>
      <c r="Q30" s="99"/>
      <c r="R30" s="129"/>
      <c r="S30" s="202" t="s">
        <v>213</v>
      </c>
      <c r="T30" s="11" t="s">
        <v>189</v>
      </c>
      <c r="U30" s="40" t="s">
        <v>67</v>
      </c>
      <c r="V30" s="40" t="s">
        <v>190</v>
      </c>
      <c r="W30" s="58" t="s">
        <v>68</v>
      </c>
      <c r="X30" s="107"/>
    </row>
    <row r="31" spans="1:24" ht="27" customHeight="1" x14ac:dyDescent="0.3">
      <c r="A31" s="269"/>
      <c r="B31" s="273"/>
      <c r="C31" s="3" t="s">
        <v>6</v>
      </c>
      <c r="D31" s="24" t="s">
        <v>47</v>
      </c>
      <c r="E31" s="56"/>
      <c r="F31" s="88"/>
      <c r="G31" s="97"/>
      <c r="H31" s="102"/>
      <c r="I31" s="50"/>
      <c r="J31" s="52"/>
      <c r="K31" s="99"/>
      <c r="L31" s="108"/>
      <c r="M31" s="92">
        <v>37</v>
      </c>
      <c r="N31" s="9">
        <f t="shared" si="3"/>
        <v>1</v>
      </c>
      <c r="O31" s="16">
        <v>1</v>
      </c>
      <c r="P31" s="16"/>
      <c r="Q31" s="85">
        <f t="shared" si="4"/>
        <v>0</v>
      </c>
      <c r="R31" s="91">
        <v>0</v>
      </c>
      <c r="S31" s="202"/>
      <c r="T31" s="11"/>
      <c r="U31" s="40" t="s">
        <v>67</v>
      </c>
      <c r="V31" s="40" t="s">
        <v>75</v>
      </c>
      <c r="W31" s="58" t="s">
        <v>68</v>
      </c>
      <c r="X31" s="107"/>
    </row>
    <row r="32" spans="1:24" ht="27" customHeight="1" thickBot="1" x14ac:dyDescent="0.35">
      <c r="A32" s="269"/>
      <c r="B32" s="273"/>
      <c r="C32" s="12" t="s">
        <v>58</v>
      </c>
      <c r="D32" s="27" t="s">
        <v>62</v>
      </c>
      <c r="E32" s="89"/>
      <c r="F32" s="88"/>
      <c r="G32" s="87"/>
      <c r="H32" s="153"/>
      <c r="I32" s="50"/>
      <c r="J32" s="161"/>
      <c r="K32" s="99"/>
      <c r="L32" s="155"/>
      <c r="M32" s="128">
        <v>95</v>
      </c>
      <c r="N32" s="9">
        <f t="shared" si="3"/>
        <v>4</v>
      </c>
      <c r="O32" s="28">
        <v>3</v>
      </c>
      <c r="P32" s="28"/>
      <c r="Q32" s="85">
        <f t="shared" si="4"/>
        <v>1</v>
      </c>
      <c r="R32" s="84">
        <v>1</v>
      </c>
      <c r="S32" s="190" t="s">
        <v>210</v>
      </c>
      <c r="T32" s="190" t="s">
        <v>148</v>
      </c>
      <c r="U32" s="191" t="s">
        <v>67</v>
      </c>
      <c r="V32" s="191" t="s">
        <v>149</v>
      </c>
      <c r="W32" s="192" t="s">
        <v>68</v>
      </c>
      <c r="X32" s="193"/>
    </row>
    <row r="33" spans="1:24" ht="27" customHeight="1" x14ac:dyDescent="0.3">
      <c r="A33" s="269"/>
      <c r="B33" s="272" t="s">
        <v>98</v>
      </c>
      <c r="C33" s="271" t="s">
        <v>3</v>
      </c>
      <c r="D33" s="271"/>
      <c r="E33" s="36">
        <f>SUM(E34:E41)</f>
        <v>140</v>
      </c>
      <c r="F33" s="166">
        <f t="shared" ref="F33:R33" si="8">SUM(F34:F41)</f>
        <v>6</v>
      </c>
      <c r="G33" s="168">
        <f t="shared" si="8"/>
        <v>5</v>
      </c>
      <c r="H33" s="167">
        <f t="shared" si="8"/>
        <v>145</v>
      </c>
      <c r="I33" s="36">
        <f t="shared" si="8"/>
        <v>6</v>
      </c>
      <c r="J33" s="178">
        <f t="shared" si="8"/>
        <v>2</v>
      </c>
      <c r="K33" s="166">
        <f t="shared" si="8"/>
        <v>4</v>
      </c>
      <c r="L33" s="168">
        <f t="shared" si="8"/>
        <v>3</v>
      </c>
      <c r="M33" s="167">
        <f t="shared" si="8"/>
        <v>147</v>
      </c>
      <c r="N33" s="36">
        <f t="shared" si="8"/>
        <v>5</v>
      </c>
      <c r="O33" s="178">
        <f t="shared" si="8"/>
        <v>1</v>
      </c>
      <c r="P33" s="178">
        <f t="shared" si="8"/>
        <v>1</v>
      </c>
      <c r="Q33" s="166">
        <f t="shared" si="8"/>
        <v>3</v>
      </c>
      <c r="R33" s="168">
        <f t="shared" si="8"/>
        <v>1</v>
      </c>
      <c r="S33" s="208"/>
      <c r="T33" s="38"/>
      <c r="U33" s="61"/>
      <c r="V33" s="61"/>
      <c r="W33" s="68"/>
      <c r="X33" s="111" t="s">
        <v>40</v>
      </c>
    </row>
    <row r="34" spans="1:24" ht="27" customHeight="1" x14ac:dyDescent="0.3">
      <c r="A34" s="269"/>
      <c r="B34" s="276"/>
      <c r="C34" s="3" t="s">
        <v>8</v>
      </c>
      <c r="D34" s="27" t="s">
        <v>89</v>
      </c>
      <c r="E34" s="22">
        <v>43</v>
      </c>
      <c r="F34" s="96">
        <f t="shared" ref="F34" si="9">INT(E34*0.05)</f>
        <v>2</v>
      </c>
      <c r="G34" s="106">
        <v>2</v>
      </c>
      <c r="H34" s="122">
        <v>43</v>
      </c>
      <c r="I34" s="9">
        <f>INT(H34*0.05)</f>
        <v>2</v>
      </c>
      <c r="J34" s="16"/>
      <c r="K34" s="85">
        <f>I34-J34</f>
        <v>2</v>
      </c>
      <c r="L34" s="104">
        <v>2</v>
      </c>
      <c r="M34" s="100"/>
      <c r="N34" s="50"/>
      <c r="O34" s="52"/>
      <c r="P34" s="52"/>
      <c r="Q34" s="99"/>
      <c r="R34" s="98"/>
      <c r="S34" s="194" t="s">
        <v>214</v>
      </c>
      <c r="T34" s="195" t="s">
        <v>130</v>
      </c>
      <c r="U34" s="40" t="s">
        <v>67</v>
      </c>
      <c r="V34" s="40" t="s">
        <v>131</v>
      </c>
      <c r="W34" s="58" t="s">
        <v>68</v>
      </c>
      <c r="X34" s="90"/>
    </row>
    <row r="35" spans="1:24" ht="27" customHeight="1" x14ac:dyDescent="0.3">
      <c r="A35" s="269"/>
      <c r="B35" s="276"/>
      <c r="C35" s="3" t="s">
        <v>8</v>
      </c>
      <c r="D35" s="27" t="s">
        <v>80</v>
      </c>
      <c r="E35" s="56"/>
      <c r="F35" s="88"/>
      <c r="G35" s="123"/>
      <c r="H35" s="102"/>
      <c r="I35" s="50"/>
      <c r="J35" s="52"/>
      <c r="K35" s="99"/>
      <c r="L35" s="101"/>
      <c r="M35" s="92">
        <v>0</v>
      </c>
      <c r="N35" s="9">
        <f t="shared" si="3"/>
        <v>0</v>
      </c>
      <c r="O35" s="16"/>
      <c r="P35" s="16"/>
      <c r="Q35" s="85">
        <f>N35-O35-P35</f>
        <v>0</v>
      </c>
      <c r="R35" s="103"/>
      <c r="S35" s="209"/>
      <c r="T35" s="15"/>
      <c r="U35" s="40" t="s">
        <v>67</v>
      </c>
      <c r="V35" s="40" t="s">
        <v>75</v>
      </c>
      <c r="W35" s="58" t="s">
        <v>68</v>
      </c>
      <c r="X35" s="90"/>
    </row>
    <row r="36" spans="1:24" ht="27" customHeight="1" x14ac:dyDescent="0.3">
      <c r="A36" s="269"/>
      <c r="B36" s="276"/>
      <c r="C36" s="12"/>
      <c r="D36" s="27" t="s">
        <v>79</v>
      </c>
      <c r="E36" s="56"/>
      <c r="F36" s="88"/>
      <c r="G36" s="123"/>
      <c r="H36" s="102"/>
      <c r="I36" s="50"/>
      <c r="J36" s="52"/>
      <c r="K36" s="99"/>
      <c r="L36" s="101"/>
      <c r="M36" s="175">
        <v>27</v>
      </c>
      <c r="N36" s="9">
        <f t="shared" si="3"/>
        <v>1</v>
      </c>
      <c r="O36" s="16"/>
      <c r="P36" s="16"/>
      <c r="Q36" s="85">
        <f t="shared" ref="Q36:Q37" si="10">N36-O36-P36</f>
        <v>1</v>
      </c>
      <c r="R36" s="103">
        <v>1</v>
      </c>
      <c r="S36" s="194" t="s">
        <v>214</v>
      </c>
      <c r="T36" s="195" t="s">
        <v>130</v>
      </c>
      <c r="U36" s="40" t="s">
        <v>67</v>
      </c>
      <c r="V36" s="40" t="s">
        <v>131</v>
      </c>
      <c r="W36" s="58" t="s">
        <v>68</v>
      </c>
      <c r="X36" s="90"/>
    </row>
    <row r="37" spans="1:24" ht="27" customHeight="1" x14ac:dyDescent="0.3">
      <c r="A37" s="269"/>
      <c r="B37" s="276"/>
      <c r="C37" s="12"/>
      <c r="D37" s="27" t="s">
        <v>78</v>
      </c>
      <c r="E37" s="56"/>
      <c r="F37" s="88"/>
      <c r="G37" s="123"/>
      <c r="H37" s="102"/>
      <c r="I37" s="50"/>
      <c r="J37" s="52"/>
      <c r="K37" s="99"/>
      <c r="L37" s="101"/>
      <c r="M37" s="175">
        <v>16</v>
      </c>
      <c r="N37" s="9">
        <f t="shared" si="3"/>
        <v>0</v>
      </c>
      <c r="O37" s="16"/>
      <c r="P37" s="16"/>
      <c r="Q37" s="85">
        <f t="shared" si="10"/>
        <v>0</v>
      </c>
      <c r="R37" s="103">
        <v>0</v>
      </c>
      <c r="S37" s="209"/>
      <c r="T37" s="15"/>
      <c r="U37" s="40" t="s">
        <v>67</v>
      </c>
      <c r="V37" s="40" t="s">
        <v>75</v>
      </c>
      <c r="W37" s="58" t="s">
        <v>68</v>
      </c>
      <c r="X37" s="90"/>
    </row>
    <row r="38" spans="1:24" ht="27" customHeight="1" x14ac:dyDescent="0.3">
      <c r="A38" s="269"/>
      <c r="B38" s="276"/>
      <c r="C38" s="3" t="s">
        <v>8</v>
      </c>
      <c r="D38" s="109" t="s">
        <v>27</v>
      </c>
      <c r="E38" s="56"/>
      <c r="F38" s="88"/>
      <c r="G38" s="97"/>
      <c r="H38" s="102"/>
      <c r="I38" s="50"/>
      <c r="J38" s="52"/>
      <c r="K38" s="99"/>
      <c r="L38" s="108"/>
      <c r="M38" s="100"/>
      <c r="N38" s="50"/>
      <c r="O38" s="52"/>
      <c r="P38" s="52"/>
      <c r="Q38" s="99"/>
      <c r="R38" s="129"/>
      <c r="S38" s="194"/>
      <c r="T38" s="11"/>
      <c r="U38" s="40" t="s">
        <v>67</v>
      </c>
      <c r="V38" s="40" t="s">
        <v>75</v>
      </c>
      <c r="W38" s="58" t="s">
        <v>68</v>
      </c>
      <c r="X38" s="90"/>
    </row>
    <row r="39" spans="1:24" ht="27" customHeight="1" x14ac:dyDescent="0.3">
      <c r="A39" s="269"/>
      <c r="B39" s="276"/>
      <c r="C39" s="3" t="s">
        <v>8</v>
      </c>
      <c r="D39" s="24" t="s">
        <v>28</v>
      </c>
      <c r="E39" s="22">
        <v>55</v>
      </c>
      <c r="F39" s="96">
        <f>INT(E39*0.05)</f>
        <v>2</v>
      </c>
      <c r="G39" s="95">
        <v>2</v>
      </c>
      <c r="H39" s="94">
        <v>55</v>
      </c>
      <c r="I39" s="9">
        <f>INT(H39*0.05)</f>
        <v>2</v>
      </c>
      <c r="J39" s="16">
        <v>2</v>
      </c>
      <c r="K39" s="85">
        <f>I39-J39</f>
        <v>0</v>
      </c>
      <c r="L39" s="93">
        <v>0</v>
      </c>
      <c r="M39" s="92">
        <v>56</v>
      </c>
      <c r="N39" s="9">
        <f t="shared" si="3"/>
        <v>2</v>
      </c>
      <c r="O39" s="16"/>
      <c r="P39" s="16"/>
      <c r="Q39" s="85">
        <f>N39-O39-P39</f>
        <v>2</v>
      </c>
      <c r="R39" s="91">
        <v>0</v>
      </c>
      <c r="S39" s="210" t="s">
        <v>205</v>
      </c>
      <c r="T39" s="211" t="s">
        <v>132</v>
      </c>
      <c r="U39" s="40" t="s">
        <v>179</v>
      </c>
      <c r="V39" s="40" t="s">
        <v>180</v>
      </c>
      <c r="W39" s="58" t="s">
        <v>68</v>
      </c>
      <c r="X39" s="90"/>
    </row>
    <row r="40" spans="1:24" ht="27" customHeight="1" x14ac:dyDescent="0.3">
      <c r="A40" s="269"/>
      <c r="B40" s="276"/>
      <c r="C40" s="3" t="s">
        <v>8</v>
      </c>
      <c r="D40" s="24" t="s">
        <v>29</v>
      </c>
      <c r="E40" s="22">
        <v>42</v>
      </c>
      <c r="F40" s="96">
        <f>INT(E40*0.05)</f>
        <v>2</v>
      </c>
      <c r="G40" s="95">
        <v>1</v>
      </c>
      <c r="H40" s="94">
        <v>47</v>
      </c>
      <c r="I40" s="9">
        <f>INT(H40*0.05)</f>
        <v>2</v>
      </c>
      <c r="J40" s="16"/>
      <c r="K40" s="85">
        <f>I40-J40</f>
        <v>2</v>
      </c>
      <c r="L40" s="93">
        <v>1</v>
      </c>
      <c r="M40" s="92">
        <v>48</v>
      </c>
      <c r="N40" s="9">
        <f t="shared" si="3"/>
        <v>2</v>
      </c>
      <c r="O40" s="16">
        <v>1</v>
      </c>
      <c r="P40" s="16">
        <v>1</v>
      </c>
      <c r="Q40" s="85">
        <f>N40-O40-P40</f>
        <v>0</v>
      </c>
      <c r="R40" s="91">
        <v>0</v>
      </c>
      <c r="S40" s="194" t="s">
        <v>211</v>
      </c>
      <c r="T40" s="195" t="s">
        <v>123</v>
      </c>
      <c r="U40" s="40" t="s">
        <v>67</v>
      </c>
      <c r="V40" s="40" t="s">
        <v>122</v>
      </c>
      <c r="W40" s="58" t="s">
        <v>129</v>
      </c>
      <c r="X40" s="90"/>
    </row>
    <row r="41" spans="1:24" ht="27" customHeight="1" thickBot="1" x14ac:dyDescent="0.35">
      <c r="A41" s="269"/>
      <c r="B41" s="276"/>
      <c r="C41" s="12" t="s">
        <v>8</v>
      </c>
      <c r="D41" s="164" t="s">
        <v>30</v>
      </c>
      <c r="E41" s="89"/>
      <c r="F41" s="88"/>
      <c r="G41" s="87"/>
      <c r="H41" s="153"/>
      <c r="I41" s="50"/>
      <c r="J41" s="52"/>
      <c r="K41" s="99"/>
      <c r="L41" s="155"/>
      <c r="M41" s="162"/>
      <c r="N41" s="50"/>
      <c r="O41" s="52"/>
      <c r="P41" s="52"/>
      <c r="Q41" s="99"/>
      <c r="R41" s="163"/>
      <c r="S41" s="212"/>
      <c r="T41" s="213"/>
      <c r="U41" s="40" t="s">
        <v>67</v>
      </c>
      <c r="V41" s="40" t="s">
        <v>75</v>
      </c>
      <c r="W41" s="58" t="s">
        <v>68</v>
      </c>
      <c r="X41" s="83"/>
    </row>
    <row r="42" spans="1:24" ht="27" customHeight="1" x14ac:dyDescent="0.3">
      <c r="A42" s="269"/>
      <c r="B42" s="272" t="s">
        <v>99</v>
      </c>
      <c r="C42" s="271" t="s">
        <v>3</v>
      </c>
      <c r="D42" s="271"/>
      <c r="E42" s="36">
        <f>SUM(E43:E51)</f>
        <v>299</v>
      </c>
      <c r="F42" s="166">
        <f t="shared" ref="F42:R42" si="11">SUM(F43:F51)</f>
        <v>11</v>
      </c>
      <c r="G42" s="168">
        <f t="shared" si="11"/>
        <v>7</v>
      </c>
      <c r="H42" s="167">
        <f t="shared" si="11"/>
        <v>301</v>
      </c>
      <c r="I42" s="36">
        <f t="shared" si="11"/>
        <v>11</v>
      </c>
      <c r="J42" s="179">
        <f t="shared" si="11"/>
        <v>4</v>
      </c>
      <c r="K42" s="176">
        <f t="shared" si="11"/>
        <v>7</v>
      </c>
      <c r="L42" s="168">
        <f t="shared" si="11"/>
        <v>4</v>
      </c>
      <c r="M42" s="167">
        <f t="shared" si="11"/>
        <v>301</v>
      </c>
      <c r="N42" s="36">
        <f t="shared" si="11"/>
        <v>11</v>
      </c>
      <c r="O42" s="178">
        <f t="shared" si="11"/>
        <v>1</v>
      </c>
      <c r="P42" s="178">
        <f t="shared" si="11"/>
        <v>1</v>
      </c>
      <c r="Q42" s="166">
        <f t="shared" si="11"/>
        <v>9</v>
      </c>
      <c r="R42" s="168">
        <f t="shared" si="11"/>
        <v>2</v>
      </c>
      <c r="S42" s="214"/>
      <c r="T42" s="39"/>
      <c r="U42" s="61"/>
      <c r="V42" s="61"/>
      <c r="W42" s="68"/>
      <c r="X42" s="111" t="s">
        <v>40</v>
      </c>
    </row>
    <row r="43" spans="1:24" ht="27" customHeight="1" x14ac:dyDescent="0.3">
      <c r="A43" s="269"/>
      <c r="B43" s="273"/>
      <c r="C43" s="18" t="s">
        <v>7</v>
      </c>
      <c r="D43" s="25" t="s">
        <v>9</v>
      </c>
      <c r="E43" s="22">
        <v>65</v>
      </c>
      <c r="F43" s="96">
        <f>INT(E43*0.05)</f>
        <v>3</v>
      </c>
      <c r="G43" s="106">
        <v>0</v>
      </c>
      <c r="H43" s="94">
        <v>65</v>
      </c>
      <c r="I43" s="9">
        <f>INT(H43*0.05)</f>
        <v>3</v>
      </c>
      <c r="J43" s="16"/>
      <c r="K43" s="85">
        <f>I43-J43</f>
        <v>3</v>
      </c>
      <c r="L43" s="104">
        <v>0</v>
      </c>
      <c r="M43" s="94">
        <v>65</v>
      </c>
      <c r="N43" s="9">
        <f>INT(M43*0.05)</f>
        <v>3</v>
      </c>
      <c r="O43" s="16"/>
      <c r="P43" s="16"/>
      <c r="Q43" s="85">
        <f>N43-O43-P43</f>
        <v>3</v>
      </c>
      <c r="R43" s="103">
        <v>0</v>
      </c>
      <c r="S43" s="215"/>
      <c r="T43" s="14"/>
      <c r="U43" s="40" t="s">
        <v>67</v>
      </c>
      <c r="V43" s="40" t="s">
        <v>75</v>
      </c>
      <c r="W43" s="58" t="s">
        <v>68</v>
      </c>
      <c r="X43" s="105"/>
    </row>
    <row r="44" spans="1:24" ht="27" customHeight="1" x14ac:dyDescent="0.3">
      <c r="A44" s="269"/>
      <c r="B44" s="273"/>
      <c r="C44" s="18" t="s">
        <v>7</v>
      </c>
      <c r="D44" s="25" t="s">
        <v>31</v>
      </c>
      <c r="E44" s="22">
        <v>32</v>
      </c>
      <c r="F44" s="96">
        <f>INT(E44*0.05)</f>
        <v>1</v>
      </c>
      <c r="G44" s="106">
        <v>1</v>
      </c>
      <c r="H44" s="94">
        <v>32</v>
      </c>
      <c r="I44" s="9">
        <f>INT(H44*0.05)</f>
        <v>1</v>
      </c>
      <c r="J44" s="16"/>
      <c r="K44" s="85">
        <f>I44-J44</f>
        <v>1</v>
      </c>
      <c r="L44" s="104">
        <v>1</v>
      </c>
      <c r="M44" s="94">
        <v>32</v>
      </c>
      <c r="N44" s="9">
        <f>INT(M44*0.05)</f>
        <v>1</v>
      </c>
      <c r="O44" s="16"/>
      <c r="P44" s="16"/>
      <c r="Q44" s="85">
        <f>N44-O44-P44</f>
        <v>1</v>
      </c>
      <c r="R44" s="103">
        <v>0</v>
      </c>
      <c r="S44" s="186" t="s">
        <v>215</v>
      </c>
      <c r="T44" s="187" t="s">
        <v>137</v>
      </c>
      <c r="U44" s="40" t="s">
        <v>67</v>
      </c>
      <c r="V44" s="40" t="s">
        <v>122</v>
      </c>
      <c r="W44" s="58" t="s">
        <v>68</v>
      </c>
      <c r="X44" s="105"/>
    </row>
    <row r="45" spans="1:24" ht="27" customHeight="1" x14ac:dyDescent="0.3">
      <c r="A45" s="269"/>
      <c r="B45" s="273"/>
      <c r="C45" s="18" t="s">
        <v>7</v>
      </c>
      <c r="D45" s="25" t="s">
        <v>48</v>
      </c>
      <c r="E45" s="22">
        <v>30</v>
      </c>
      <c r="F45" s="96">
        <f>INT(E45*0.05)</f>
        <v>1</v>
      </c>
      <c r="G45" s="106">
        <v>1</v>
      </c>
      <c r="H45" s="94">
        <v>30</v>
      </c>
      <c r="I45" s="9">
        <f>INT(H45*0.05)</f>
        <v>1</v>
      </c>
      <c r="J45" s="16"/>
      <c r="K45" s="85">
        <f>I45-J45</f>
        <v>1</v>
      </c>
      <c r="L45" s="104">
        <v>1</v>
      </c>
      <c r="M45" s="94">
        <v>30</v>
      </c>
      <c r="N45" s="9">
        <f>INT(M45*0.05)</f>
        <v>1</v>
      </c>
      <c r="O45" s="16"/>
      <c r="P45" s="16"/>
      <c r="Q45" s="85">
        <f>N45-O45-P45</f>
        <v>1</v>
      </c>
      <c r="R45" s="103">
        <v>1</v>
      </c>
      <c r="S45" s="182" t="s">
        <v>157</v>
      </c>
      <c r="T45" s="197" t="s">
        <v>159</v>
      </c>
      <c r="U45" s="40" t="s">
        <v>67</v>
      </c>
      <c r="V45" s="40" t="s">
        <v>122</v>
      </c>
      <c r="W45" s="58" t="s">
        <v>68</v>
      </c>
      <c r="X45" s="105"/>
    </row>
    <row r="46" spans="1:24" ht="27" customHeight="1" x14ac:dyDescent="0.3">
      <c r="A46" s="269"/>
      <c r="B46" s="273"/>
      <c r="C46" s="59" t="s">
        <v>21</v>
      </c>
      <c r="D46" s="60" t="s">
        <v>73</v>
      </c>
      <c r="E46" s="22">
        <v>15</v>
      </c>
      <c r="F46" s="96">
        <f t="shared" ref="F46:F51" si="12">INT(E46*0.05)</f>
        <v>0</v>
      </c>
      <c r="G46" s="106">
        <v>0</v>
      </c>
      <c r="H46" s="122">
        <v>15</v>
      </c>
      <c r="I46" s="9">
        <f t="shared" ref="I46:I51" si="13">INT(H46*0.05)</f>
        <v>0</v>
      </c>
      <c r="J46" s="69"/>
      <c r="K46" s="85">
        <f t="shared" ref="K46:K51" si="14">I46-J46</f>
        <v>0</v>
      </c>
      <c r="L46" s="93">
        <v>0</v>
      </c>
      <c r="M46" s="122">
        <v>15</v>
      </c>
      <c r="N46" s="9">
        <f t="shared" ref="N46:N51" si="15">INT(M46*0.05)</f>
        <v>0</v>
      </c>
      <c r="O46" s="69"/>
      <c r="P46" s="69"/>
      <c r="Q46" s="85">
        <f t="shared" ref="Q46:Q51" si="16">N46-O46-P46</f>
        <v>0</v>
      </c>
      <c r="R46" s="91">
        <v>0</v>
      </c>
      <c r="S46" s="182"/>
      <c r="T46" s="197"/>
      <c r="U46" s="40" t="s">
        <v>67</v>
      </c>
      <c r="V46" s="40" t="s">
        <v>75</v>
      </c>
      <c r="W46" s="58" t="s">
        <v>68</v>
      </c>
      <c r="X46" s="105"/>
    </row>
    <row r="47" spans="1:24" ht="27" customHeight="1" x14ac:dyDescent="0.3">
      <c r="A47" s="269"/>
      <c r="B47" s="273"/>
      <c r="C47" s="3" t="s">
        <v>7</v>
      </c>
      <c r="D47" s="24" t="s">
        <v>32</v>
      </c>
      <c r="E47" s="22">
        <v>25</v>
      </c>
      <c r="F47" s="96">
        <f t="shared" si="12"/>
        <v>1</v>
      </c>
      <c r="G47" s="95">
        <v>1</v>
      </c>
      <c r="H47" s="94">
        <v>27</v>
      </c>
      <c r="I47" s="9">
        <f t="shared" si="13"/>
        <v>1</v>
      </c>
      <c r="J47" s="16"/>
      <c r="K47" s="85">
        <f t="shared" si="14"/>
        <v>1</v>
      </c>
      <c r="L47" s="93">
        <v>1</v>
      </c>
      <c r="M47" s="94">
        <v>27</v>
      </c>
      <c r="N47" s="9">
        <f t="shared" si="15"/>
        <v>1</v>
      </c>
      <c r="O47" s="16">
        <v>1</v>
      </c>
      <c r="P47" s="16"/>
      <c r="Q47" s="85">
        <f t="shared" si="16"/>
        <v>0</v>
      </c>
      <c r="R47" s="91">
        <v>0</v>
      </c>
      <c r="S47" s="188" t="s">
        <v>143</v>
      </c>
      <c r="T47" s="11" t="s">
        <v>139</v>
      </c>
      <c r="U47" s="40" t="s">
        <v>67</v>
      </c>
      <c r="V47" s="40" t="s">
        <v>144</v>
      </c>
      <c r="W47" s="58" t="s">
        <v>68</v>
      </c>
      <c r="X47" s="107"/>
    </row>
    <row r="48" spans="1:24" ht="27" customHeight="1" x14ac:dyDescent="0.3">
      <c r="A48" s="269"/>
      <c r="B48" s="273"/>
      <c r="C48" s="18" t="s">
        <v>7</v>
      </c>
      <c r="D48" s="25" t="s">
        <v>33</v>
      </c>
      <c r="E48" s="22">
        <v>30</v>
      </c>
      <c r="F48" s="96">
        <f t="shared" si="12"/>
        <v>1</v>
      </c>
      <c r="G48" s="106">
        <v>1</v>
      </c>
      <c r="H48" s="94">
        <v>30</v>
      </c>
      <c r="I48" s="9">
        <f t="shared" si="13"/>
        <v>1</v>
      </c>
      <c r="J48" s="16">
        <v>1</v>
      </c>
      <c r="K48" s="85">
        <f t="shared" si="14"/>
        <v>0</v>
      </c>
      <c r="L48" s="104">
        <v>0</v>
      </c>
      <c r="M48" s="94">
        <v>30</v>
      </c>
      <c r="N48" s="9">
        <f t="shared" si="15"/>
        <v>1</v>
      </c>
      <c r="O48" s="16"/>
      <c r="P48" s="16">
        <v>1</v>
      </c>
      <c r="Q48" s="85">
        <f t="shared" si="16"/>
        <v>0</v>
      </c>
      <c r="R48" s="103">
        <v>0</v>
      </c>
      <c r="S48" s="182" t="s">
        <v>216</v>
      </c>
      <c r="T48" s="197" t="s">
        <v>121</v>
      </c>
      <c r="U48" s="40" t="s">
        <v>67</v>
      </c>
      <c r="V48" s="40" t="s">
        <v>122</v>
      </c>
      <c r="W48" s="58" t="s">
        <v>68</v>
      </c>
      <c r="X48" s="105"/>
    </row>
    <row r="49" spans="1:24" ht="27" customHeight="1" x14ac:dyDescent="0.3">
      <c r="A49" s="269"/>
      <c r="B49" s="273"/>
      <c r="C49" s="18" t="s">
        <v>7</v>
      </c>
      <c r="D49" s="25" t="s">
        <v>34</v>
      </c>
      <c r="E49" s="22">
        <v>30</v>
      </c>
      <c r="F49" s="96">
        <f t="shared" si="12"/>
        <v>1</v>
      </c>
      <c r="G49" s="106">
        <v>1</v>
      </c>
      <c r="H49" s="94">
        <v>30</v>
      </c>
      <c r="I49" s="9">
        <f t="shared" si="13"/>
        <v>1</v>
      </c>
      <c r="J49" s="16">
        <v>1</v>
      </c>
      <c r="K49" s="85">
        <f t="shared" si="14"/>
        <v>0</v>
      </c>
      <c r="L49" s="104">
        <v>0</v>
      </c>
      <c r="M49" s="94">
        <v>30</v>
      </c>
      <c r="N49" s="9">
        <f t="shared" si="15"/>
        <v>1</v>
      </c>
      <c r="O49" s="16"/>
      <c r="P49" s="16"/>
      <c r="Q49" s="85">
        <f t="shared" si="16"/>
        <v>1</v>
      </c>
      <c r="R49" s="103">
        <v>0</v>
      </c>
      <c r="S49" s="182" t="s">
        <v>205</v>
      </c>
      <c r="T49" s="197" t="s">
        <v>153</v>
      </c>
      <c r="U49" s="40" t="s">
        <v>67</v>
      </c>
      <c r="V49" s="40" t="s">
        <v>131</v>
      </c>
      <c r="W49" s="58" t="s">
        <v>68</v>
      </c>
      <c r="X49" s="105"/>
    </row>
    <row r="50" spans="1:24" ht="27" customHeight="1" x14ac:dyDescent="0.3">
      <c r="A50" s="269"/>
      <c r="B50" s="273"/>
      <c r="C50" s="19" t="s">
        <v>7</v>
      </c>
      <c r="D50" s="25" t="s">
        <v>35</v>
      </c>
      <c r="E50" s="22">
        <v>40</v>
      </c>
      <c r="F50" s="96">
        <f t="shared" si="12"/>
        <v>2</v>
      </c>
      <c r="G50" s="106">
        <v>1</v>
      </c>
      <c r="H50" s="94">
        <v>40</v>
      </c>
      <c r="I50" s="9">
        <f t="shared" si="13"/>
        <v>2</v>
      </c>
      <c r="J50" s="16">
        <v>1</v>
      </c>
      <c r="K50" s="85">
        <f t="shared" si="14"/>
        <v>1</v>
      </c>
      <c r="L50" s="104">
        <v>1</v>
      </c>
      <c r="M50" s="94">
        <v>40</v>
      </c>
      <c r="N50" s="9">
        <f t="shared" si="15"/>
        <v>2</v>
      </c>
      <c r="O50" s="16"/>
      <c r="P50" s="16"/>
      <c r="Q50" s="85">
        <f t="shared" si="16"/>
        <v>2</v>
      </c>
      <c r="R50" s="103">
        <v>0</v>
      </c>
      <c r="S50" s="186" t="s">
        <v>217</v>
      </c>
      <c r="T50" s="187" t="s">
        <v>145</v>
      </c>
      <c r="U50" s="185" t="s">
        <v>67</v>
      </c>
      <c r="V50" s="185" t="s">
        <v>146</v>
      </c>
      <c r="W50" s="184" t="s">
        <v>147</v>
      </c>
      <c r="X50" s="105"/>
    </row>
    <row r="51" spans="1:24" ht="27" customHeight="1" thickBot="1" x14ac:dyDescent="0.35">
      <c r="A51" s="269"/>
      <c r="B51" s="273"/>
      <c r="C51" s="20" t="s">
        <v>7</v>
      </c>
      <c r="D51" s="26" t="s">
        <v>36</v>
      </c>
      <c r="E51" s="23">
        <v>32</v>
      </c>
      <c r="F51" s="96">
        <f t="shared" si="12"/>
        <v>1</v>
      </c>
      <c r="G51" s="119">
        <v>1</v>
      </c>
      <c r="H51" s="86">
        <v>32</v>
      </c>
      <c r="I51" s="9">
        <f t="shared" si="13"/>
        <v>1</v>
      </c>
      <c r="J51" s="17">
        <v>1</v>
      </c>
      <c r="K51" s="118">
        <f t="shared" si="14"/>
        <v>0</v>
      </c>
      <c r="L51" s="117">
        <v>0</v>
      </c>
      <c r="M51" s="86">
        <v>32</v>
      </c>
      <c r="N51" s="9">
        <f t="shared" si="15"/>
        <v>1</v>
      </c>
      <c r="O51" s="17"/>
      <c r="P51" s="17"/>
      <c r="Q51" s="85">
        <f t="shared" si="16"/>
        <v>1</v>
      </c>
      <c r="R51" s="116">
        <v>1</v>
      </c>
      <c r="S51" s="203" t="s">
        <v>205</v>
      </c>
      <c r="T51" s="204" t="s">
        <v>203</v>
      </c>
      <c r="U51" s="205" t="s">
        <v>67</v>
      </c>
      <c r="V51" s="205" t="s">
        <v>204</v>
      </c>
      <c r="W51" s="206" t="s">
        <v>68</v>
      </c>
      <c r="X51" s="90"/>
    </row>
    <row r="52" spans="1:24" ht="27" customHeight="1" x14ac:dyDescent="0.3">
      <c r="A52" s="269"/>
      <c r="B52" s="272" t="s">
        <v>100</v>
      </c>
      <c r="C52" s="271" t="s">
        <v>3</v>
      </c>
      <c r="D52" s="271"/>
      <c r="E52" s="37">
        <f>SUM(E53:E64)</f>
        <v>152</v>
      </c>
      <c r="F52" s="113">
        <f>SUM(F53:F64)</f>
        <v>5</v>
      </c>
      <c r="G52" s="115">
        <f>SUM(G53:G64)</f>
        <v>5</v>
      </c>
      <c r="H52" s="114">
        <f>SUM(H53:H64)</f>
        <v>175</v>
      </c>
      <c r="I52" s="37">
        <f>SUM(I53:I64)</f>
        <v>5</v>
      </c>
      <c r="J52" s="178">
        <f t="shared" ref="J52:K52" si="17">SUM(J53:J64)</f>
        <v>5</v>
      </c>
      <c r="K52" s="37">
        <f t="shared" si="17"/>
        <v>0</v>
      </c>
      <c r="L52" s="115">
        <f t="shared" ref="L52:R52" si="18">SUM(L53:L64)</f>
        <v>0</v>
      </c>
      <c r="M52" s="114">
        <f t="shared" si="18"/>
        <v>180</v>
      </c>
      <c r="N52" s="37">
        <f t="shared" si="18"/>
        <v>5</v>
      </c>
      <c r="O52" s="178">
        <f t="shared" si="18"/>
        <v>3</v>
      </c>
      <c r="P52" s="178">
        <f t="shared" si="18"/>
        <v>1</v>
      </c>
      <c r="Q52" s="113">
        <f t="shared" si="18"/>
        <v>1</v>
      </c>
      <c r="R52" s="112">
        <f t="shared" si="18"/>
        <v>1</v>
      </c>
      <c r="S52" s="214"/>
      <c r="T52" s="39"/>
      <c r="U52" s="61"/>
      <c r="V52" s="61"/>
      <c r="W52" s="68"/>
      <c r="X52" s="111" t="s">
        <v>40</v>
      </c>
    </row>
    <row r="53" spans="1:24" ht="27" customHeight="1" x14ac:dyDescent="0.3">
      <c r="A53" s="269"/>
      <c r="B53" s="273"/>
      <c r="C53" s="3" t="s">
        <v>5</v>
      </c>
      <c r="D53" s="24" t="s">
        <v>55</v>
      </c>
      <c r="E53" s="56"/>
      <c r="F53" s="88"/>
      <c r="G53" s="97"/>
      <c r="H53" s="94"/>
      <c r="I53" s="9">
        <f t="shared" ref="I53:I64" si="19">INT(H53*0.05)</f>
        <v>0</v>
      </c>
      <c r="J53" s="16"/>
      <c r="K53" s="85">
        <f t="shared" ref="K53:K64" si="20">I53-J53</f>
        <v>0</v>
      </c>
      <c r="L53" s="93"/>
      <c r="M53" s="92"/>
      <c r="N53" s="9">
        <f t="shared" ref="N53:N64" si="21">INT(M53*0.05)</f>
        <v>0</v>
      </c>
      <c r="O53" s="16"/>
      <c r="P53" s="16"/>
      <c r="Q53" s="85">
        <f>N53-O53-P53</f>
        <v>0</v>
      </c>
      <c r="R53" s="91"/>
      <c r="S53" s="202"/>
      <c r="T53" s="11"/>
      <c r="U53" s="40" t="s">
        <v>67</v>
      </c>
      <c r="V53" s="40" t="s">
        <v>75</v>
      </c>
      <c r="W53" s="58" t="s">
        <v>68</v>
      </c>
      <c r="X53" s="107"/>
    </row>
    <row r="54" spans="1:24" ht="27" customHeight="1" x14ac:dyDescent="0.3">
      <c r="A54" s="269"/>
      <c r="B54" s="273"/>
      <c r="C54" s="3"/>
      <c r="D54" s="24" t="s">
        <v>49</v>
      </c>
      <c r="E54" s="56"/>
      <c r="F54" s="88"/>
      <c r="G54" s="97"/>
      <c r="H54" s="94">
        <v>31</v>
      </c>
      <c r="I54" s="9">
        <f t="shared" si="19"/>
        <v>1</v>
      </c>
      <c r="J54" s="16">
        <v>1</v>
      </c>
      <c r="K54" s="85">
        <f t="shared" si="20"/>
        <v>0</v>
      </c>
      <c r="L54" s="93">
        <v>0</v>
      </c>
      <c r="M54" s="92">
        <v>32</v>
      </c>
      <c r="N54" s="9">
        <f t="shared" si="21"/>
        <v>1</v>
      </c>
      <c r="O54" s="16">
        <v>1</v>
      </c>
      <c r="P54" s="16"/>
      <c r="Q54" s="85">
        <f>N54-O54-P54</f>
        <v>0</v>
      </c>
      <c r="R54" s="91">
        <v>0</v>
      </c>
      <c r="S54" s="188"/>
      <c r="T54" s="189"/>
      <c r="U54" s="40" t="s">
        <v>67</v>
      </c>
      <c r="V54" s="40" t="s">
        <v>75</v>
      </c>
      <c r="W54" s="58" t="s">
        <v>68</v>
      </c>
      <c r="X54" s="107"/>
    </row>
    <row r="55" spans="1:24" ht="27" customHeight="1" x14ac:dyDescent="0.3">
      <c r="A55" s="269"/>
      <c r="B55" s="273"/>
      <c r="C55" s="3"/>
      <c r="D55" s="24" t="s">
        <v>50</v>
      </c>
      <c r="E55" s="56"/>
      <c r="F55" s="88"/>
      <c r="G55" s="97"/>
      <c r="H55" s="94">
        <v>30</v>
      </c>
      <c r="I55" s="9">
        <f t="shared" si="19"/>
        <v>1</v>
      </c>
      <c r="J55" s="16">
        <v>1</v>
      </c>
      <c r="K55" s="85">
        <f t="shared" si="20"/>
        <v>0</v>
      </c>
      <c r="L55" s="93">
        <v>0</v>
      </c>
      <c r="M55" s="92">
        <v>30</v>
      </c>
      <c r="N55" s="9">
        <f t="shared" si="21"/>
        <v>1</v>
      </c>
      <c r="O55" s="16">
        <v>0</v>
      </c>
      <c r="P55" s="16">
        <v>1</v>
      </c>
      <c r="Q55" s="85">
        <f t="shared" ref="Q55:Q64" si="22">N55-O55-P55</f>
        <v>0</v>
      </c>
      <c r="R55" s="91">
        <v>0</v>
      </c>
      <c r="S55" s="188"/>
      <c r="T55" s="189"/>
      <c r="U55" s="40" t="s">
        <v>67</v>
      </c>
      <c r="V55" s="40" t="s">
        <v>75</v>
      </c>
      <c r="W55" s="58" t="s">
        <v>68</v>
      </c>
      <c r="X55" s="107"/>
    </row>
    <row r="56" spans="1:24" ht="27" customHeight="1" x14ac:dyDescent="0.3">
      <c r="A56" s="269"/>
      <c r="B56" s="273"/>
      <c r="C56" s="3"/>
      <c r="D56" s="24" t="s">
        <v>74</v>
      </c>
      <c r="E56" s="56"/>
      <c r="F56" s="88"/>
      <c r="G56" s="97"/>
      <c r="H56" s="94">
        <v>28</v>
      </c>
      <c r="I56" s="9">
        <f t="shared" si="19"/>
        <v>1</v>
      </c>
      <c r="J56" s="16">
        <v>1</v>
      </c>
      <c r="K56" s="85">
        <f t="shared" si="20"/>
        <v>0</v>
      </c>
      <c r="L56" s="93">
        <v>0</v>
      </c>
      <c r="M56" s="92">
        <v>30</v>
      </c>
      <c r="N56" s="9">
        <f t="shared" si="21"/>
        <v>1</v>
      </c>
      <c r="O56" s="16">
        <v>1</v>
      </c>
      <c r="P56" s="16"/>
      <c r="Q56" s="85">
        <f t="shared" si="22"/>
        <v>0</v>
      </c>
      <c r="R56" s="91">
        <v>0</v>
      </c>
      <c r="S56" s="188"/>
      <c r="T56" s="189"/>
      <c r="U56" s="40" t="s">
        <v>67</v>
      </c>
      <c r="V56" s="40" t="s">
        <v>75</v>
      </c>
      <c r="W56" s="58" t="s">
        <v>68</v>
      </c>
      <c r="X56" s="107"/>
    </row>
    <row r="57" spans="1:24" ht="27" customHeight="1" x14ac:dyDescent="0.3">
      <c r="A57" s="269"/>
      <c r="B57" s="273"/>
      <c r="C57" s="3"/>
      <c r="D57" s="24" t="s">
        <v>63</v>
      </c>
      <c r="E57" s="56"/>
      <c r="F57" s="88"/>
      <c r="G57" s="97"/>
      <c r="H57" s="94">
        <v>25</v>
      </c>
      <c r="I57" s="9">
        <f t="shared" si="19"/>
        <v>1</v>
      </c>
      <c r="J57" s="16">
        <v>1</v>
      </c>
      <c r="K57" s="85">
        <f t="shared" si="20"/>
        <v>0</v>
      </c>
      <c r="L57" s="93">
        <v>0</v>
      </c>
      <c r="M57" s="110">
        <v>26</v>
      </c>
      <c r="N57" s="9">
        <f t="shared" si="21"/>
        <v>1</v>
      </c>
      <c r="O57" s="16">
        <v>1</v>
      </c>
      <c r="P57" s="16"/>
      <c r="Q57" s="85">
        <f t="shared" si="22"/>
        <v>0</v>
      </c>
      <c r="R57" s="91">
        <v>0</v>
      </c>
      <c r="S57" s="188"/>
      <c r="T57" s="189"/>
      <c r="U57" s="40" t="s">
        <v>67</v>
      </c>
      <c r="V57" s="40" t="s">
        <v>75</v>
      </c>
      <c r="W57" s="58" t="s">
        <v>68</v>
      </c>
      <c r="X57" s="107"/>
    </row>
    <row r="58" spans="1:24" ht="27" customHeight="1" x14ac:dyDescent="0.3">
      <c r="A58" s="269"/>
      <c r="B58" s="273"/>
      <c r="C58" s="59" t="s">
        <v>5</v>
      </c>
      <c r="D58" s="60" t="s">
        <v>37</v>
      </c>
      <c r="E58" s="22">
        <v>14</v>
      </c>
      <c r="F58" s="96">
        <f t="shared" ref="F58:F64" si="23">INT(E58*0.05)</f>
        <v>0</v>
      </c>
      <c r="G58" s="106">
        <v>0</v>
      </c>
      <c r="H58" s="122">
        <v>14</v>
      </c>
      <c r="I58" s="9">
        <f t="shared" si="19"/>
        <v>0</v>
      </c>
      <c r="J58" s="16"/>
      <c r="K58" s="85">
        <f t="shared" si="20"/>
        <v>0</v>
      </c>
      <c r="L58" s="104">
        <v>0</v>
      </c>
      <c r="M58" s="122">
        <v>14</v>
      </c>
      <c r="N58" s="9">
        <f t="shared" si="21"/>
        <v>0</v>
      </c>
      <c r="O58" s="16">
        <v>0</v>
      </c>
      <c r="P58" s="16"/>
      <c r="Q58" s="85">
        <f t="shared" si="22"/>
        <v>0</v>
      </c>
      <c r="R58" s="103">
        <v>0</v>
      </c>
      <c r="S58" s="182"/>
      <c r="T58" s="197"/>
      <c r="U58" s="40" t="s">
        <v>67</v>
      </c>
      <c r="V58" s="40" t="s">
        <v>75</v>
      </c>
      <c r="W58" s="58" t="s">
        <v>68</v>
      </c>
      <c r="X58" s="105"/>
    </row>
    <row r="59" spans="1:24" ht="27" customHeight="1" x14ac:dyDescent="0.3">
      <c r="A59" s="270"/>
      <c r="B59" s="273"/>
      <c r="C59" s="12" t="s">
        <v>5</v>
      </c>
      <c r="D59" s="27" t="s">
        <v>101</v>
      </c>
      <c r="E59" s="152">
        <v>24</v>
      </c>
      <c r="F59" s="96">
        <f t="shared" si="23"/>
        <v>1</v>
      </c>
      <c r="G59" s="106">
        <v>1</v>
      </c>
      <c r="H59" s="102"/>
      <c r="I59" s="50"/>
      <c r="J59" s="52"/>
      <c r="K59" s="99"/>
      <c r="L59" s="101"/>
      <c r="M59" s="100"/>
      <c r="N59" s="50"/>
      <c r="O59" s="52"/>
      <c r="P59" s="52"/>
      <c r="Q59" s="99"/>
      <c r="R59" s="98"/>
      <c r="S59" s="188" t="s">
        <v>211</v>
      </c>
      <c r="T59" s="189" t="s">
        <v>169</v>
      </c>
      <c r="U59" s="40" t="s">
        <v>67</v>
      </c>
      <c r="V59" s="40" t="s">
        <v>156</v>
      </c>
      <c r="W59" s="58" t="s">
        <v>68</v>
      </c>
      <c r="X59" s="90"/>
    </row>
    <row r="60" spans="1:24" ht="27" customHeight="1" x14ac:dyDescent="0.3">
      <c r="A60" s="270"/>
      <c r="B60" s="273"/>
      <c r="C60" s="12" t="s">
        <v>5</v>
      </c>
      <c r="D60" s="27" t="s">
        <v>102</v>
      </c>
      <c r="E60" s="152">
        <v>25</v>
      </c>
      <c r="F60" s="96">
        <f t="shared" si="23"/>
        <v>1</v>
      </c>
      <c r="G60" s="106">
        <v>1</v>
      </c>
      <c r="H60" s="102"/>
      <c r="I60" s="50"/>
      <c r="J60" s="52"/>
      <c r="K60" s="99"/>
      <c r="L60" s="101"/>
      <c r="M60" s="100"/>
      <c r="N60" s="50"/>
      <c r="O60" s="52"/>
      <c r="P60" s="52"/>
      <c r="Q60" s="99"/>
      <c r="R60" s="98"/>
      <c r="S60" s="194" t="s">
        <v>214</v>
      </c>
      <c r="T60" s="201" t="s">
        <v>182</v>
      </c>
      <c r="U60" s="40" t="s">
        <v>67</v>
      </c>
      <c r="V60" s="40" t="s">
        <v>131</v>
      </c>
      <c r="W60" s="58" t="s">
        <v>68</v>
      </c>
      <c r="X60" s="90"/>
    </row>
    <row r="61" spans="1:24" ht="27" customHeight="1" x14ac:dyDescent="0.3">
      <c r="A61" s="270"/>
      <c r="B61" s="273"/>
      <c r="C61" s="12" t="s">
        <v>5</v>
      </c>
      <c r="D61" s="27" t="s">
        <v>108</v>
      </c>
      <c r="E61" s="152">
        <v>21</v>
      </c>
      <c r="F61" s="96">
        <f t="shared" si="23"/>
        <v>1</v>
      </c>
      <c r="G61" s="106">
        <v>1</v>
      </c>
      <c r="H61" s="102"/>
      <c r="I61" s="50"/>
      <c r="J61" s="52"/>
      <c r="K61" s="99"/>
      <c r="L61" s="101"/>
      <c r="M61" s="100"/>
      <c r="N61" s="50"/>
      <c r="O61" s="52"/>
      <c r="P61" s="52"/>
      <c r="Q61" s="99"/>
      <c r="R61" s="98"/>
      <c r="S61" s="194" t="s">
        <v>157</v>
      </c>
      <c r="T61" s="195" t="s">
        <v>154</v>
      </c>
      <c r="U61" s="54" t="s">
        <v>67</v>
      </c>
      <c r="V61" s="40" t="s">
        <v>156</v>
      </c>
      <c r="W61" s="58" t="s">
        <v>68</v>
      </c>
      <c r="X61" s="90"/>
    </row>
    <row r="62" spans="1:24" ht="27" customHeight="1" x14ac:dyDescent="0.3">
      <c r="A62" s="270"/>
      <c r="B62" s="273"/>
      <c r="C62" s="12" t="s">
        <v>5</v>
      </c>
      <c r="D62" s="27" t="s">
        <v>104</v>
      </c>
      <c r="E62" s="152">
        <v>25</v>
      </c>
      <c r="F62" s="96">
        <f t="shared" si="23"/>
        <v>1</v>
      </c>
      <c r="G62" s="106">
        <v>1</v>
      </c>
      <c r="H62" s="102"/>
      <c r="I62" s="50"/>
      <c r="J62" s="52"/>
      <c r="K62" s="99"/>
      <c r="L62" s="101"/>
      <c r="M62" s="100"/>
      <c r="N62" s="50"/>
      <c r="O62" s="52"/>
      <c r="P62" s="52"/>
      <c r="Q62" s="99"/>
      <c r="R62" s="98"/>
      <c r="S62" s="216" t="s">
        <v>157</v>
      </c>
      <c r="T62" s="198" t="s">
        <v>158</v>
      </c>
      <c r="U62" s="40" t="s">
        <v>67</v>
      </c>
      <c r="V62" s="40" t="s">
        <v>131</v>
      </c>
      <c r="W62" s="58" t="s">
        <v>68</v>
      </c>
      <c r="X62" s="90"/>
    </row>
    <row r="63" spans="1:24" ht="27" customHeight="1" x14ac:dyDescent="0.3">
      <c r="A63" s="270"/>
      <c r="B63" s="158" t="s">
        <v>106</v>
      </c>
      <c r="C63" s="12" t="s">
        <v>5</v>
      </c>
      <c r="D63" s="27" t="s">
        <v>51</v>
      </c>
      <c r="E63" s="152">
        <v>30</v>
      </c>
      <c r="F63" s="96">
        <f t="shared" si="23"/>
        <v>1</v>
      </c>
      <c r="G63" s="106">
        <v>1</v>
      </c>
      <c r="H63" s="122">
        <v>34</v>
      </c>
      <c r="I63" s="9">
        <f t="shared" si="19"/>
        <v>1</v>
      </c>
      <c r="J63" s="16">
        <v>1</v>
      </c>
      <c r="K63" s="85">
        <f t="shared" si="20"/>
        <v>0</v>
      </c>
      <c r="L63" s="104">
        <v>0</v>
      </c>
      <c r="M63" s="110">
        <v>34</v>
      </c>
      <c r="N63" s="9">
        <f t="shared" si="21"/>
        <v>1</v>
      </c>
      <c r="O63" s="16">
        <v>0</v>
      </c>
      <c r="P63" s="16"/>
      <c r="Q63" s="85">
        <f t="shared" si="22"/>
        <v>1</v>
      </c>
      <c r="R63" s="103">
        <v>1</v>
      </c>
      <c r="S63" s="194" t="s">
        <v>211</v>
      </c>
      <c r="T63" s="195" t="s">
        <v>183</v>
      </c>
      <c r="U63" s="40" t="s">
        <v>67</v>
      </c>
      <c r="V63" s="40" t="s">
        <v>122</v>
      </c>
      <c r="W63" s="58" t="s">
        <v>68</v>
      </c>
      <c r="X63" s="90"/>
    </row>
    <row r="64" spans="1:24" ht="27" customHeight="1" thickBot="1" x14ac:dyDescent="0.35">
      <c r="A64" s="270"/>
      <c r="B64" s="169" t="s">
        <v>107</v>
      </c>
      <c r="C64" s="12" t="s">
        <v>5</v>
      </c>
      <c r="D64" s="24" t="s">
        <v>105</v>
      </c>
      <c r="E64" s="152">
        <v>13</v>
      </c>
      <c r="F64" s="96">
        <f t="shared" si="23"/>
        <v>0</v>
      </c>
      <c r="G64" s="95">
        <v>0</v>
      </c>
      <c r="H64" s="122">
        <v>13</v>
      </c>
      <c r="I64" s="9">
        <f t="shared" si="19"/>
        <v>0</v>
      </c>
      <c r="J64" s="16">
        <v>0</v>
      </c>
      <c r="K64" s="85">
        <f t="shared" si="20"/>
        <v>0</v>
      </c>
      <c r="L64" s="93">
        <v>0</v>
      </c>
      <c r="M64" s="110">
        <v>14</v>
      </c>
      <c r="N64" s="9">
        <f t="shared" si="21"/>
        <v>0</v>
      </c>
      <c r="O64" s="16">
        <v>0</v>
      </c>
      <c r="P64" s="16"/>
      <c r="Q64" s="85">
        <f t="shared" si="22"/>
        <v>0</v>
      </c>
      <c r="R64" s="91">
        <v>0</v>
      </c>
      <c r="S64" s="194"/>
      <c r="T64" s="11"/>
      <c r="U64" s="40" t="s">
        <v>67</v>
      </c>
      <c r="V64" s="40" t="s">
        <v>75</v>
      </c>
      <c r="W64" s="58" t="s">
        <v>68</v>
      </c>
      <c r="X64" s="90"/>
    </row>
    <row r="65" spans="1:24" ht="27" customHeight="1" thickBot="1" x14ac:dyDescent="0.35">
      <c r="A65" s="266" t="s">
        <v>38</v>
      </c>
      <c r="B65" s="267"/>
      <c r="C65" s="74" t="s">
        <v>10</v>
      </c>
      <c r="D65" s="42" t="s">
        <v>4</v>
      </c>
      <c r="E65" s="43">
        <f>SUM(E52,E42,E33,E9)</f>
        <v>1149</v>
      </c>
      <c r="F65" s="170">
        <f t="shared" ref="F65:R65" si="24">SUM(F52,F42,F33,F9)</f>
        <v>46</v>
      </c>
      <c r="G65" s="172">
        <f t="shared" si="24"/>
        <v>31</v>
      </c>
      <c r="H65" s="82">
        <f t="shared" si="24"/>
        <v>1183</v>
      </c>
      <c r="I65" s="43">
        <f t="shared" si="24"/>
        <v>45</v>
      </c>
      <c r="J65" s="43">
        <f t="shared" si="24"/>
        <v>21</v>
      </c>
      <c r="K65" s="170">
        <f t="shared" si="24"/>
        <v>24</v>
      </c>
      <c r="L65" s="172">
        <f t="shared" si="24"/>
        <v>18</v>
      </c>
      <c r="M65" s="82">
        <f t="shared" si="24"/>
        <v>1251</v>
      </c>
      <c r="N65" s="43">
        <f t="shared" si="24"/>
        <v>46</v>
      </c>
      <c r="O65" s="43">
        <f t="shared" si="24"/>
        <v>20</v>
      </c>
      <c r="P65" s="43">
        <f t="shared" si="24"/>
        <v>7</v>
      </c>
      <c r="Q65" s="170">
        <f t="shared" si="24"/>
        <v>19</v>
      </c>
      <c r="R65" s="172">
        <f t="shared" si="24"/>
        <v>9</v>
      </c>
      <c r="S65" s="217"/>
      <c r="T65" s="80"/>
      <c r="U65" s="146"/>
      <c r="V65" s="146"/>
      <c r="W65" s="147"/>
      <c r="X65" s="75" t="s">
        <v>40</v>
      </c>
    </row>
    <row r="66" spans="1:24" ht="16.5" customHeight="1" x14ac:dyDescent="0.3">
      <c r="A66" s="1"/>
      <c r="B66" s="1"/>
      <c r="C66" s="1"/>
      <c r="D66" s="1"/>
      <c r="E66" s="7"/>
      <c r="F66" s="7"/>
      <c r="G66" s="7"/>
      <c r="H66" s="7"/>
      <c r="I66" s="7"/>
      <c r="J66" s="7"/>
      <c r="K66" s="7"/>
      <c r="L66" s="7"/>
      <c r="M66" s="1"/>
      <c r="N66" s="1"/>
      <c r="O66" s="7"/>
      <c r="P66" s="7"/>
      <c r="Q66" s="7"/>
      <c r="R66" s="1"/>
      <c r="S66" s="71"/>
      <c r="T66" s="71"/>
      <c r="U66" s="62"/>
    </row>
    <row r="67" spans="1:24" x14ac:dyDescent="0.3">
      <c r="A67" s="1"/>
      <c r="B67" s="1"/>
      <c r="C67" s="1"/>
      <c r="D67" s="1"/>
      <c r="E67" s="7"/>
      <c r="F67" s="7"/>
      <c r="G67" s="7"/>
      <c r="H67" s="7"/>
      <c r="I67" s="7"/>
      <c r="J67" s="7"/>
      <c r="K67" s="7"/>
      <c r="L67" s="7"/>
      <c r="M67" s="1"/>
      <c r="N67" s="1"/>
      <c r="O67" s="7"/>
      <c r="P67" s="7"/>
      <c r="Q67" s="7"/>
      <c r="R67" s="1"/>
      <c r="S67" s="71"/>
      <c r="T67" s="71"/>
      <c r="U67" s="62"/>
    </row>
    <row r="68" spans="1:24" x14ac:dyDescent="0.3">
      <c r="A68" s="1"/>
      <c r="B68" s="1"/>
      <c r="C68" s="1"/>
      <c r="D68" s="1"/>
      <c r="E68" s="7"/>
      <c r="F68" s="7"/>
      <c r="G68" s="7"/>
      <c r="H68" s="7"/>
      <c r="I68" s="7"/>
      <c r="J68" s="7"/>
      <c r="K68" s="7"/>
      <c r="L68" s="7"/>
      <c r="M68" s="1"/>
      <c r="N68" s="1"/>
      <c r="O68" s="7"/>
      <c r="P68" s="7"/>
      <c r="Q68" s="7"/>
      <c r="R68" s="1"/>
      <c r="S68" s="71"/>
      <c r="T68" s="71"/>
      <c r="U68" s="62"/>
    </row>
    <row r="69" spans="1:24" ht="16.5" customHeight="1" x14ac:dyDescent="0.3">
      <c r="A69" s="1"/>
      <c r="B69" s="1"/>
      <c r="C69" s="1"/>
      <c r="D69" s="1"/>
      <c r="E69" s="7"/>
      <c r="F69" s="7"/>
      <c r="G69" s="7"/>
      <c r="H69" s="7"/>
      <c r="I69" s="7"/>
      <c r="J69" s="7"/>
      <c r="K69" s="7"/>
      <c r="L69" s="7"/>
      <c r="M69" s="1"/>
      <c r="N69" s="1"/>
      <c r="O69" s="7"/>
      <c r="P69" s="7"/>
      <c r="Q69" s="7"/>
      <c r="R69" s="1"/>
      <c r="S69" s="71"/>
      <c r="T69" s="71"/>
      <c r="U69" s="62"/>
    </row>
    <row r="70" spans="1:24" x14ac:dyDescent="0.3">
      <c r="A70" s="1"/>
      <c r="B70" s="1"/>
      <c r="C70" s="1"/>
      <c r="D70" s="1"/>
      <c r="E70" s="7"/>
      <c r="F70" s="7"/>
      <c r="G70" s="7"/>
      <c r="H70" s="7"/>
      <c r="I70" s="7"/>
      <c r="J70" s="7"/>
      <c r="K70" s="7"/>
      <c r="L70" s="7"/>
      <c r="M70" s="1"/>
      <c r="N70" s="1"/>
      <c r="O70" s="7"/>
      <c r="P70" s="7"/>
      <c r="Q70" s="7"/>
      <c r="R70" s="1"/>
      <c r="S70" s="71"/>
      <c r="T70" s="71"/>
      <c r="U70" s="62"/>
    </row>
    <row r="71" spans="1:24" x14ac:dyDescent="0.3">
      <c r="A71" s="1"/>
      <c r="B71" s="1"/>
      <c r="C71" s="1"/>
      <c r="D71" s="1"/>
      <c r="E71" s="7"/>
      <c r="F71" s="7"/>
      <c r="G71" s="7"/>
      <c r="H71" s="7"/>
      <c r="I71" s="7"/>
      <c r="J71" s="7"/>
      <c r="K71" s="7"/>
      <c r="L71" s="7"/>
      <c r="M71" s="1"/>
      <c r="N71" s="1"/>
      <c r="O71" s="7"/>
      <c r="P71" s="7"/>
      <c r="Q71" s="7"/>
      <c r="R71" s="1"/>
      <c r="S71" s="71"/>
      <c r="T71" s="71"/>
      <c r="U71" s="62"/>
    </row>
    <row r="72" spans="1:24" x14ac:dyDescent="0.3">
      <c r="A72" s="1"/>
      <c r="B72" s="1"/>
      <c r="C72" s="1"/>
      <c r="D72" s="1"/>
      <c r="E72" s="7"/>
      <c r="F72" s="7"/>
      <c r="G72" s="7"/>
      <c r="H72" s="7"/>
      <c r="I72" s="7"/>
      <c r="J72" s="7"/>
      <c r="K72" s="7"/>
      <c r="L72" s="7"/>
      <c r="M72" s="1"/>
      <c r="N72" s="1"/>
      <c r="O72" s="7"/>
      <c r="P72" s="7"/>
      <c r="Q72" s="7"/>
      <c r="R72" s="1"/>
      <c r="S72" s="71"/>
      <c r="T72" s="71"/>
      <c r="U72" s="62"/>
    </row>
    <row r="73" spans="1:24" x14ac:dyDescent="0.3">
      <c r="A73" s="1"/>
      <c r="B73" s="1"/>
      <c r="C73" s="1"/>
      <c r="D73" s="1"/>
      <c r="E73" s="7"/>
      <c r="F73" s="7"/>
      <c r="G73" s="7"/>
      <c r="H73" s="7"/>
      <c r="I73" s="7"/>
      <c r="J73" s="7"/>
      <c r="K73" s="7"/>
      <c r="L73" s="7"/>
      <c r="M73" s="1"/>
      <c r="N73" s="1"/>
      <c r="O73" s="7"/>
      <c r="P73" s="7"/>
      <c r="Q73" s="7"/>
      <c r="R73" s="1"/>
      <c r="S73" s="71"/>
      <c r="T73" s="71"/>
      <c r="U73" s="62"/>
    </row>
    <row r="74" spans="1:24" ht="16.5" customHeight="1" x14ac:dyDescent="0.3">
      <c r="A74" s="1"/>
      <c r="B74" s="1"/>
      <c r="C74" s="1"/>
      <c r="D74" s="1"/>
      <c r="E74" s="7"/>
      <c r="F74" s="7"/>
      <c r="G74" s="7"/>
      <c r="H74" s="7"/>
      <c r="I74" s="7"/>
      <c r="J74" s="7"/>
      <c r="K74" s="7"/>
      <c r="L74" s="7"/>
      <c r="M74" s="1"/>
      <c r="N74" s="1"/>
      <c r="O74" s="7"/>
      <c r="P74" s="7"/>
      <c r="Q74" s="7"/>
      <c r="R74" s="1"/>
      <c r="S74" s="71"/>
      <c r="T74" s="71"/>
      <c r="U74" s="62"/>
    </row>
    <row r="75" spans="1:24" x14ac:dyDescent="0.3">
      <c r="A75" s="1"/>
      <c r="B75" s="1"/>
      <c r="C75" s="1"/>
      <c r="D75" s="1"/>
      <c r="E75" s="7"/>
      <c r="F75" s="7"/>
      <c r="G75" s="7"/>
      <c r="H75" s="7"/>
      <c r="I75" s="7"/>
      <c r="J75" s="7"/>
      <c r="K75" s="7"/>
      <c r="L75" s="7"/>
      <c r="M75" s="1"/>
      <c r="N75" s="1"/>
      <c r="O75" s="7"/>
      <c r="P75" s="7"/>
      <c r="Q75" s="7"/>
      <c r="R75" s="1"/>
      <c r="S75" s="71"/>
      <c r="T75" s="71"/>
      <c r="U75" s="62"/>
    </row>
    <row r="76" spans="1:24" x14ac:dyDescent="0.3">
      <c r="A76" s="1"/>
      <c r="B76" s="1"/>
      <c r="C76" s="1"/>
      <c r="D76" s="1"/>
      <c r="E76" s="7"/>
      <c r="F76" s="7"/>
      <c r="G76" s="7"/>
      <c r="H76" s="7"/>
      <c r="I76" s="7"/>
      <c r="J76" s="7"/>
      <c r="K76" s="7"/>
      <c r="L76" s="7"/>
      <c r="M76" s="1"/>
      <c r="N76" s="1"/>
      <c r="O76" s="7"/>
      <c r="P76" s="7"/>
      <c r="Q76" s="7"/>
      <c r="R76" s="1"/>
      <c r="S76" s="71"/>
      <c r="T76" s="71"/>
      <c r="U76" s="62"/>
    </row>
    <row r="77" spans="1:24" x14ac:dyDescent="0.3">
      <c r="A77" s="1"/>
      <c r="B77" s="1"/>
      <c r="C77" s="1"/>
      <c r="D77" s="1"/>
      <c r="E77" s="7"/>
      <c r="F77" s="7"/>
      <c r="G77" s="7"/>
      <c r="H77" s="7"/>
      <c r="I77" s="7"/>
      <c r="J77" s="7"/>
      <c r="K77" s="7"/>
      <c r="L77" s="7"/>
      <c r="M77" s="1"/>
      <c r="N77" s="1"/>
      <c r="O77" s="7"/>
      <c r="P77" s="7"/>
      <c r="Q77" s="7"/>
      <c r="R77" s="1"/>
      <c r="S77" s="71"/>
      <c r="T77" s="71"/>
      <c r="U77" s="62"/>
    </row>
    <row r="78" spans="1:24" x14ac:dyDescent="0.3">
      <c r="A78" s="1"/>
      <c r="B78" s="1"/>
      <c r="C78" s="1"/>
      <c r="D78" s="1"/>
      <c r="E78" s="7"/>
      <c r="F78" s="7"/>
      <c r="G78" s="7"/>
      <c r="H78" s="7"/>
      <c r="I78" s="7"/>
      <c r="J78" s="7"/>
      <c r="K78" s="7"/>
      <c r="L78" s="7"/>
      <c r="M78" s="1"/>
      <c r="N78" s="1"/>
      <c r="O78" s="7"/>
      <c r="P78" s="7"/>
      <c r="Q78" s="7"/>
      <c r="R78" s="1"/>
      <c r="S78" s="71"/>
      <c r="T78" s="71"/>
      <c r="U78" s="62"/>
    </row>
    <row r="79" spans="1:24" x14ac:dyDescent="0.3">
      <c r="A79" s="1"/>
      <c r="B79" s="1"/>
      <c r="C79" s="1"/>
      <c r="D79" s="1"/>
      <c r="E79" s="7"/>
      <c r="F79" s="7"/>
      <c r="G79" s="7"/>
      <c r="H79" s="7"/>
      <c r="I79" s="7"/>
      <c r="J79" s="7"/>
      <c r="K79" s="7"/>
      <c r="L79" s="7"/>
      <c r="M79" s="1"/>
      <c r="N79" s="1"/>
      <c r="O79" s="7"/>
      <c r="P79" s="7"/>
      <c r="Q79" s="7"/>
      <c r="R79" s="1"/>
      <c r="S79" s="71"/>
      <c r="T79" s="71"/>
      <c r="U79" s="62"/>
    </row>
    <row r="80" spans="1:24" x14ac:dyDescent="0.3">
      <c r="A80" s="1"/>
      <c r="B80" s="1"/>
      <c r="C80" s="1"/>
      <c r="D80" s="1"/>
      <c r="E80" s="7"/>
      <c r="F80" s="7"/>
      <c r="G80" s="7"/>
      <c r="H80" s="7"/>
      <c r="I80" s="7"/>
      <c r="J80" s="7"/>
      <c r="K80" s="7"/>
      <c r="L80" s="7"/>
      <c r="M80" s="1"/>
      <c r="N80" s="1"/>
      <c r="O80" s="7"/>
      <c r="P80" s="7"/>
      <c r="Q80" s="7"/>
      <c r="R80" s="1"/>
      <c r="S80" s="71"/>
      <c r="T80" s="71"/>
      <c r="U80" s="62"/>
    </row>
    <row r="81" spans="1:21" x14ac:dyDescent="0.3">
      <c r="A81" s="1"/>
      <c r="B81" s="1"/>
      <c r="C81" s="1"/>
      <c r="D81" s="1"/>
      <c r="E81" s="7"/>
      <c r="F81" s="7"/>
      <c r="G81" s="7"/>
      <c r="H81" s="7"/>
      <c r="I81" s="7"/>
      <c r="J81" s="7"/>
      <c r="K81" s="7"/>
      <c r="L81" s="7"/>
      <c r="M81" s="1"/>
      <c r="N81" s="1"/>
      <c r="O81" s="7"/>
      <c r="P81" s="7"/>
      <c r="Q81" s="7"/>
      <c r="R81" s="1"/>
      <c r="S81" s="71"/>
      <c r="T81" s="71"/>
      <c r="U81" s="62"/>
    </row>
    <row r="82" spans="1:21" x14ac:dyDescent="0.3">
      <c r="A82" s="1"/>
      <c r="B82" s="1"/>
      <c r="C82" s="1"/>
      <c r="D82" s="1"/>
      <c r="E82" s="7"/>
      <c r="F82" s="7"/>
      <c r="G82" s="7"/>
      <c r="H82" s="7"/>
      <c r="I82" s="7"/>
      <c r="J82" s="7"/>
      <c r="K82" s="7"/>
      <c r="L82" s="7"/>
      <c r="M82" s="1"/>
      <c r="N82" s="1"/>
      <c r="O82" s="7"/>
      <c r="P82" s="7"/>
      <c r="Q82" s="7"/>
      <c r="R82" s="1"/>
      <c r="S82" s="71"/>
      <c r="T82" s="71"/>
      <c r="U82" s="62"/>
    </row>
    <row r="83" spans="1:21" x14ac:dyDescent="0.3">
      <c r="A83" s="1"/>
      <c r="B83" s="1"/>
      <c r="C83" s="1"/>
      <c r="D83" s="1"/>
      <c r="E83" s="7"/>
      <c r="F83" s="7"/>
      <c r="G83" s="7"/>
      <c r="H83" s="7"/>
      <c r="I83" s="7"/>
      <c r="J83" s="7"/>
      <c r="K83" s="7"/>
      <c r="L83" s="7"/>
      <c r="M83" s="1"/>
      <c r="N83" s="1"/>
      <c r="O83" s="7"/>
      <c r="P83" s="7"/>
      <c r="Q83" s="7"/>
      <c r="R83" s="1"/>
      <c r="S83" s="71"/>
      <c r="T83" s="71"/>
      <c r="U83" s="62"/>
    </row>
    <row r="84" spans="1:21" ht="16.5" customHeight="1" x14ac:dyDescent="0.3">
      <c r="A84" s="1"/>
      <c r="B84" s="1"/>
      <c r="C84" s="1"/>
      <c r="D84" s="1"/>
      <c r="E84" s="7"/>
      <c r="F84" s="7"/>
      <c r="G84" s="7"/>
      <c r="H84" s="7"/>
      <c r="I84" s="7"/>
      <c r="J84" s="7"/>
      <c r="K84" s="7"/>
      <c r="L84" s="7"/>
      <c r="M84" s="1"/>
      <c r="N84" s="1"/>
      <c r="O84" s="7"/>
      <c r="P84" s="7"/>
      <c r="Q84" s="7"/>
      <c r="R84" s="1"/>
      <c r="S84" s="71"/>
      <c r="T84" s="71"/>
      <c r="U84" s="62"/>
    </row>
    <row r="85" spans="1:21" x14ac:dyDescent="0.3">
      <c r="A85" s="1"/>
      <c r="B85" s="1"/>
      <c r="C85" s="1"/>
      <c r="D85" s="1"/>
      <c r="E85" s="7"/>
      <c r="F85" s="7"/>
      <c r="G85" s="7"/>
      <c r="H85" s="7"/>
      <c r="I85" s="7"/>
      <c r="J85" s="7"/>
      <c r="K85" s="7"/>
      <c r="L85" s="7"/>
      <c r="M85" s="1"/>
      <c r="N85" s="1"/>
      <c r="O85" s="7"/>
      <c r="P85" s="7"/>
      <c r="Q85" s="7"/>
      <c r="R85" s="1"/>
      <c r="S85" s="71"/>
      <c r="T85" s="71"/>
      <c r="U85" s="62"/>
    </row>
    <row r="86" spans="1:21" x14ac:dyDescent="0.3">
      <c r="A86" s="1"/>
      <c r="B86" s="1"/>
      <c r="C86" s="1"/>
      <c r="D86" s="1"/>
      <c r="E86" s="7"/>
      <c r="F86" s="7"/>
      <c r="G86" s="7"/>
      <c r="H86" s="7"/>
      <c r="I86" s="7"/>
      <c r="J86" s="7"/>
      <c r="K86" s="7"/>
      <c r="L86" s="7"/>
      <c r="M86" s="1"/>
      <c r="N86" s="1"/>
      <c r="O86" s="7"/>
      <c r="P86" s="7"/>
      <c r="Q86" s="7"/>
      <c r="R86" s="1"/>
      <c r="S86" s="71"/>
      <c r="T86" s="71"/>
      <c r="U86" s="62"/>
    </row>
    <row r="87" spans="1:21" x14ac:dyDescent="0.3">
      <c r="A87" s="1"/>
      <c r="B87" s="1"/>
      <c r="C87" s="1"/>
      <c r="D87" s="1"/>
      <c r="E87" s="7"/>
      <c r="F87" s="7"/>
      <c r="G87" s="7"/>
      <c r="H87" s="7"/>
      <c r="I87" s="7"/>
      <c r="J87" s="7"/>
      <c r="K87" s="7"/>
      <c r="L87" s="7"/>
      <c r="M87" s="1"/>
      <c r="N87" s="1"/>
      <c r="O87" s="7"/>
      <c r="P87" s="7"/>
      <c r="Q87" s="7"/>
      <c r="R87" s="1"/>
      <c r="S87" s="71"/>
      <c r="T87" s="71"/>
      <c r="U87" s="62"/>
    </row>
    <row r="88" spans="1:21" x14ac:dyDescent="0.3">
      <c r="A88" s="1"/>
      <c r="B88" s="1"/>
      <c r="C88" s="1"/>
      <c r="D88" s="1"/>
      <c r="E88" s="7"/>
      <c r="F88" s="7"/>
      <c r="G88" s="7"/>
      <c r="H88" s="7"/>
      <c r="I88" s="7"/>
      <c r="J88" s="7"/>
      <c r="K88" s="7"/>
      <c r="L88" s="7"/>
      <c r="M88" s="1"/>
      <c r="N88" s="1"/>
      <c r="O88" s="7"/>
      <c r="P88" s="7"/>
      <c r="Q88" s="7"/>
      <c r="R88" s="1"/>
      <c r="S88" s="71"/>
      <c r="T88" s="71"/>
      <c r="U88" s="62"/>
    </row>
    <row r="89" spans="1:21" x14ac:dyDescent="0.3">
      <c r="A89" s="1"/>
      <c r="B89" s="1"/>
      <c r="C89" s="1"/>
      <c r="D89" s="1"/>
      <c r="E89" s="7"/>
      <c r="F89" s="7"/>
      <c r="G89" s="7"/>
      <c r="H89" s="7"/>
      <c r="I89" s="7"/>
      <c r="J89" s="7"/>
      <c r="K89" s="7"/>
      <c r="L89" s="7"/>
      <c r="M89" s="1"/>
      <c r="N89" s="1"/>
      <c r="O89" s="7"/>
      <c r="P89" s="7"/>
      <c r="Q89" s="7"/>
      <c r="R89" s="1"/>
      <c r="S89" s="71"/>
      <c r="T89" s="71"/>
      <c r="U89" s="62"/>
    </row>
    <row r="90" spans="1:21" x14ac:dyDescent="0.3">
      <c r="A90" s="1"/>
      <c r="B90" s="1"/>
      <c r="C90" s="1"/>
      <c r="D90" s="1"/>
      <c r="E90" s="7"/>
      <c r="F90" s="7"/>
      <c r="G90" s="7"/>
      <c r="H90" s="7"/>
      <c r="I90" s="7"/>
      <c r="J90" s="7"/>
      <c r="K90" s="7"/>
      <c r="L90" s="7"/>
      <c r="M90" s="1"/>
      <c r="N90" s="1"/>
      <c r="O90" s="7"/>
      <c r="P90" s="7"/>
      <c r="Q90" s="7"/>
      <c r="R90" s="1"/>
      <c r="S90" s="71"/>
      <c r="T90" s="71"/>
      <c r="U90" s="62"/>
    </row>
    <row r="91" spans="1:21" ht="16.5" customHeight="1" x14ac:dyDescent="0.3">
      <c r="A91" s="1"/>
      <c r="B91" s="1"/>
      <c r="C91" s="1"/>
      <c r="D91" s="1"/>
      <c r="E91" s="7"/>
      <c r="F91" s="7"/>
      <c r="G91" s="7"/>
      <c r="H91" s="7"/>
      <c r="I91" s="7"/>
      <c r="J91" s="7"/>
      <c r="K91" s="7"/>
      <c r="L91" s="7"/>
      <c r="M91" s="1"/>
      <c r="N91" s="1"/>
      <c r="O91" s="7"/>
      <c r="P91" s="7"/>
      <c r="Q91" s="7"/>
      <c r="R91" s="1"/>
      <c r="S91" s="71"/>
      <c r="T91" s="71"/>
      <c r="U91" s="62"/>
    </row>
    <row r="92" spans="1:21" x14ac:dyDescent="0.3">
      <c r="A92" s="1"/>
      <c r="B92" s="1"/>
      <c r="C92" s="1"/>
      <c r="D92" s="1"/>
      <c r="E92" s="7"/>
      <c r="F92" s="7"/>
      <c r="G92" s="7"/>
      <c r="H92" s="7"/>
      <c r="I92" s="7"/>
      <c r="J92" s="7"/>
      <c r="K92" s="7"/>
      <c r="L92" s="7"/>
      <c r="M92" s="1"/>
      <c r="N92" s="1"/>
      <c r="O92" s="7"/>
      <c r="P92" s="7"/>
      <c r="Q92" s="7"/>
      <c r="R92" s="1"/>
      <c r="S92" s="71"/>
      <c r="T92" s="71"/>
      <c r="U92" s="62"/>
    </row>
    <row r="93" spans="1:21" x14ac:dyDescent="0.3">
      <c r="A93" s="1"/>
      <c r="B93" s="1"/>
      <c r="C93" s="1"/>
      <c r="D93" s="1"/>
      <c r="E93" s="7"/>
      <c r="F93" s="7"/>
      <c r="G93" s="7"/>
      <c r="H93" s="7"/>
      <c r="I93" s="7"/>
      <c r="J93" s="7"/>
      <c r="K93" s="7"/>
      <c r="L93" s="7"/>
      <c r="M93" s="1"/>
      <c r="N93" s="1"/>
      <c r="O93" s="7"/>
      <c r="P93" s="7"/>
      <c r="Q93" s="7"/>
      <c r="R93" s="1"/>
      <c r="S93" s="71"/>
      <c r="T93" s="71"/>
      <c r="U93" s="62"/>
    </row>
    <row r="94" spans="1:21" x14ac:dyDescent="0.3">
      <c r="A94" s="1"/>
      <c r="B94" s="1"/>
      <c r="C94" s="1"/>
      <c r="D94" s="1"/>
      <c r="E94" s="7"/>
      <c r="F94" s="7"/>
      <c r="G94" s="7"/>
      <c r="H94" s="7"/>
      <c r="I94" s="7"/>
      <c r="J94" s="7"/>
      <c r="K94" s="7"/>
      <c r="L94" s="7"/>
      <c r="M94" s="1"/>
      <c r="N94" s="1"/>
      <c r="O94" s="7"/>
      <c r="P94" s="7"/>
      <c r="Q94" s="7"/>
      <c r="R94" s="1"/>
      <c r="S94" s="71"/>
      <c r="T94" s="71"/>
      <c r="U94" s="62"/>
    </row>
    <row r="95" spans="1:21" x14ac:dyDescent="0.3">
      <c r="A95" s="1"/>
      <c r="B95" s="1"/>
      <c r="C95" s="1"/>
      <c r="D95" s="1"/>
      <c r="E95" s="7"/>
      <c r="F95" s="7"/>
      <c r="G95" s="7"/>
      <c r="H95" s="7"/>
      <c r="I95" s="7"/>
      <c r="J95" s="7"/>
      <c r="K95" s="7"/>
      <c r="L95" s="7"/>
      <c r="M95" s="1"/>
      <c r="N95" s="1"/>
      <c r="O95" s="7"/>
      <c r="P95" s="7"/>
      <c r="Q95" s="7"/>
      <c r="R95" s="1"/>
      <c r="S95" s="71"/>
      <c r="T95" s="71"/>
      <c r="U95" s="62"/>
    </row>
    <row r="96" spans="1:21" x14ac:dyDescent="0.3">
      <c r="A96" s="1"/>
      <c r="B96" s="1"/>
      <c r="C96" s="1"/>
      <c r="D96" s="1"/>
      <c r="E96" s="7"/>
      <c r="F96" s="7"/>
      <c r="G96" s="7"/>
      <c r="H96" s="7"/>
      <c r="I96" s="7"/>
      <c r="J96" s="7"/>
      <c r="K96" s="7"/>
      <c r="L96" s="7"/>
      <c r="M96" s="1"/>
      <c r="N96" s="1"/>
      <c r="O96" s="7"/>
      <c r="P96" s="7"/>
      <c r="Q96" s="7"/>
      <c r="R96" s="1"/>
      <c r="S96" s="71"/>
      <c r="T96" s="71"/>
      <c r="U96" s="62"/>
    </row>
    <row r="97" spans="1:21" x14ac:dyDescent="0.3">
      <c r="A97" s="1"/>
      <c r="B97" s="1"/>
      <c r="C97" s="1"/>
      <c r="D97" s="1"/>
      <c r="E97" s="7"/>
      <c r="F97" s="7"/>
      <c r="G97" s="7"/>
      <c r="H97" s="7"/>
      <c r="I97" s="7"/>
      <c r="J97" s="7"/>
      <c r="K97" s="7"/>
      <c r="L97" s="7"/>
      <c r="M97" s="1"/>
      <c r="N97" s="1"/>
      <c r="O97" s="7"/>
      <c r="P97" s="7"/>
      <c r="Q97" s="7"/>
      <c r="R97" s="1"/>
      <c r="S97" s="71"/>
      <c r="T97" s="71"/>
      <c r="U97" s="62"/>
    </row>
    <row r="98" spans="1:21" x14ac:dyDescent="0.3">
      <c r="A98" s="1"/>
      <c r="B98" s="1"/>
      <c r="C98" s="1"/>
      <c r="D98" s="1"/>
      <c r="E98" s="7"/>
      <c r="F98" s="7"/>
      <c r="G98" s="7"/>
      <c r="H98" s="7"/>
      <c r="I98" s="7"/>
      <c r="J98" s="7"/>
      <c r="K98" s="7"/>
      <c r="L98" s="7"/>
      <c r="M98" s="1"/>
      <c r="N98" s="1"/>
      <c r="O98" s="7"/>
      <c r="P98" s="7"/>
      <c r="Q98" s="7"/>
      <c r="R98" s="1"/>
      <c r="S98" s="71"/>
      <c r="T98" s="71"/>
      <c r="U98" s="62"/>
    </row>
    <row r="99" spans="1:21" x14ac:dyDescent="0.3">
      <c r="A99" s="1"/>
      <c r="B99" s="1"/>
      <c r="C99" s="1"/>
      <c r="D99" s="1"/>
      <c r="E99" s="7"/>
      <c r="F99" s="7"/>
      <c r="G99" s="7"/>
      <c r="H99" s="7"/>
      <c r="I99" s="7"/>
      <c r="J99" s="7"/>
      <c r="K99" s="7"/>
      <c r="L99" s="7"/>
      <c r="M99" s="1"/>
      <c r="N99" s="1"/>
      <c r="O99" s="7"/>
      <c r="P99" s="7"/>
      <c r="Q99" s="7"/>
      <c r="R99" s="1"/>
      <c r="S99" s="71"/>
      <c r="T99" s="71"/>
      <c r="U99" s="62"/>
    </row>
    <row r="100" spans="1:21" x14ac:dyDescent="0.3">
      <c r="A100" s="1"/>
      <c r="B100" s="1"/>
      <c r="C100" s="1"/>
      <c r="D100" s="1"/>
      <c r="E100" s="7"/>
      <c r="F100" s="7"/>
      <c r="G100" s="7"/>
      <c r="H100" s="7"/>
      <c r="I100" s="7"/>
      <c r="J100" s="7"/>
      <c r="K100" s="7"/>
      <c r="L100" s="7"/>
      <c r="M100" s="1"/>
      <c r="N100" s="1"/>
      <c r="O100" s="7"/>
      <c r="P100" s="7"/>
      <c r="Q100" s="7"/>
      <c r="R100" s="1"/>
      <c r="S100" s="71"/>
      <c r="T100" s="71"/>
      <c r="U100" s="62"/>
    </row>
    <row r="101" spans="1:21" x14ac:dyDescent="0.3">
      <c r="A101" s="1"/>
      <c r="B101" s="1"/>
      <c r="C101" s="1"/>
      <c r="D101" s="1"/>
      <c r="E101" s="7"/>
      <c r="F101" s="7"/>
      <c r="G101" s="7"/>
      <c r="H101" s="7"/>
      <c r="I101" s="7"/>
      <c r="J101" s="7"/>
      <c r="K101" s="7"/>
      <c r="L101" s="7"/>
      <c r="M101" s="1"/>
      <c r="N101" s="1"/>
      <c r="O101" s="7"/>
      <c r="P101" s="7"/>
      <c r="Q101" s="7"/>
      <c r="R101" s="1"/>
      <c r="S101" s="71"/>
      <c r="T101" s="71"/>
      <c r="U101" s="62"/>
    </row>
    <row r="102" spans="1:21" x14ac:dyDescent="0.3">
      <c r="A102" s="1"/>
      <c r="B102" s="1"/>
      <c r="C102" s="1"/>
      <c r="D102" s="1"/>
      <c r="E102" s="7"/>
      <c r="F102" s="7"/>
      <c r="G102" s="7"/>
      <c r="H102" s="7"/>
      <c r="I102" s="7"/>
      <c r="J102" s="7"/>
      <c r="K102" s="7"/>
      <c r="L102" s="7"/>
      <c r="M102" s="1"/>
      <c r="N102" s="1"/>
      <c r="O102" s="7"/>
      <c r="P102" s="7"/>
      <c r="Q102" s="7"/>
      <c r="R102" s="1"/>
      <c r="S102" s="71"/>
      <c r="T102" s="71"/>
      <c r="U102" s="62"/>
    </row>
    <row r="103" spans="1:21" x14ac:dyDescent="0.3">
      <c r="A103" s="1"/>
      <c r="B103" s="1"/>
      <c r="C103" s="1"/>
      <c r="D103" s="1"/>
      <c r="E103" s="7"/>
      <c r="F103" s="7"/>
      <c r="G103" s="7"/>
      <c r="H103" s="7"/>
      <c r="I103" s="7"/>
      <c r="J103" s="7"/>
      <c r="K103" s="7"/>
      <c r="L103" s="7"/>
      <c r="M103" s="1"/>
      <c r="N103" s="1"/>
      <c r="O103" s="7"/>
      <c r="P103" s="7"/>
      <c r="Q103" s="7"/>
      <c r="R103" s="1"/>
      <c r="S103" s="71"/>
      <c r="T103" s="71"/>
      <c r="U103" s="62"/>
    </row>
    <row r="104" spans="1:21" x14ac:dyDescent="0.3">
      <c r="A104" s="1"/>
      <c r="B104" s="1"/>
      <c r="C104" s="1"/>
      <c r="D104" s="1"/>
      <c r="E104" s="7"/>
      <c r="F104" s="7"/>
      <c r="G104" s="7"/>
      <c r="H104" s="7"/>
      <c r="I104" s="7"/>
      <c r="J104" s="7"/>
      <c r="K104" s="7"/>
      <c r="L104" s="7"/>
      <c r="M104" s="1"/>
      <c r="N104" s="1"/>
      <c r="O104" s="7"/>
      <c r="P104" s="7"/>
      <c r="Q104" s="7"/>
      <c r="R104" s="1"/>
      <c r="S104" s="71"/>
      <c r="T104" s="71"/>
      <c r="U104" s="62"/>
    </row>
    <row r="105" spans="1:21" x14ac:dyDescent="0.3">
      <c r="A105" s="1"/>
      <c r="B105" s="1"/>
      <c r="C105" s="1"/>
      <c r="D105" s="1"/>
      <c r="E105" s="7"/>
      <c r="F105" s="7"/>
      <c r="G105" s="7"/>
      <c r="H105" s="7"/>
      <c r="I105" s="7"/>
      <c r="J105" s="7"/>
      <c r="K105" s="7"/>
      <c r="L105" s="7"/>
      <c r="M105" s="1"/>
      <c r="N105" s="1"/>
      <c r="O105" s="7"/>
      <c r="P105" s="7"/>
      <c r="Q105" s="7"/>
      <c r="R105" s="1"/>
      <c r="S105" s="71"/>
      <c r="T105" s="71"/>
      <c r="U105" s="62"/>
    </row>
    <row r="106" spans="1:21" x14ac:dyDescent="0.3">
      <c r="A106" s="1"/>
      <c r="B106" s="1"/>
      <c r="C106" s="1"/>
      <c r="D106" s="1"/>
      <c r="E106" s="7"/>
      <c r="F106" s="7"/>
      <c r="G106" s="7"/>
      <c r="H106" s="7"/>
      <c r="I106" s="7"/>
      <c r="J106" s="7"/>
      <c r="K106" s="7"/>
      <c r="L106" s="7"/>
      <c r="M106" s="1"/>
      <c r="N106" s="1"/>
      <c r="O106" s="7"/>
      <c r="P106" s="7"/>
      <c r="Q106" s="7"/>
      <c r="R106" s="1"/>
      <c r="S106" s="71"/>
      <c r="T106" s="71"/>
      <c r="U106" s="62"/>
    </row>
    <row r="107" spans="1:21" x14ac:dyDescent="0.3">
      <c r="A107" s="1"/>
      <c r="B107" s="1"/>
      <c r="C107" s="1"/>
      <c r="D107" s="1"/>
      <c r="E107" s="7"/>
      <c r="F107" s="7"/>
      <c r="G107" s="7"/>
      <c r="H107" s="7"/>
      <c r="I107" s="7"/>
      <c r="J107" s="7"/>
      <c r="K107" s="7"/>
      <c r="L107" s="7"/>
      <c r="M107" s="1"/>
      <c r="N107" s="1"/>
      <c r="O107" s="7"/>
      <c r="P107" s="7"/>
      <c r="Q107" s="7"/>
      <c r="R107" s="1"/>
      <c r="S107" s="71"/>
      <c r="T107" s="71"/>
      <c r="U107" s="62"/>
    </row>
    <row r="108" spans="1:21" x14ac:dyDescent="0.3">
      <c r="A108" s="1"/>
      <c r="B108" s="1"/>
      <c r="C108" s="1"/>
      <c r="D108" s="1"/>
      <c r="E108" s="7"/>
      <c r="F108" s="7"/>
      <c r="G108" s="7"/>
      <c r="H108" s="7"/>
      <c r="I108" s="7"/>
      <c r="J108" s="7"/>
      <c r="K108" s="7"/>
      <c r="L108" s="7"/>
      <c r="M108" s="1"/>
      <c r="N108" s="1"/>
      <c r="O108" s="7"/>
      <c r="P108" s="7"/>
      <c r="Q108" s="7"/>
      <c r="R108" s="1"/>
      <c r="S108" s="71"/>
      <c r="T108" s="71"/>
      <c r="U108" s="62"/>
    </row>
    <row r="109" spans="1:21" x14ac:dyDescent="0.3">
      <c r="A109" s="1"/>
      <c r="B109" s="1"/>
      <c r="C109" s="1"/>
      <c r="D109" s="1"/>
      <c r="E109" s="7"/>
      <c r="F109" s="7"/>
      <c r="G109" s="7"/>
      <c r="H109" s="7"/>
      <c r="I109" s="7"/>
      <c r="J109" s="7"/>
      <c r="K109" s="7"/>
      <c r="L109" s="7"/>
      <c r="M109" s="1"/>
      <c r="N109" s="1"/>
      <c r="O109" s="7"/>
      <c r="P109" s="7"/>
      <c r="Q109" s="7"/>
      <c r="R109" s="1"/>
      <c r="S109" s="71"/>
      <c r="T109" s="71"/>
      <c r="U109" s="62"/>
    </row>
    <row r="110" spans="1:21" ht="16.5" customHeight="1" x14ac:dyDescent="0.3">
      <c r="A110" s="1"/>
      <c r="B110" s="1"/>
      <c r="C110" s="1"/>
      <c r="D110" s="1"/>
      <c r="E110" s="7"/>
      <c r="F110" s="7"/>
      <c r="G110" s="7"/>
      <c r="H110" s="7"/>
      <c r="I110" s="7"/>
      <c r="J110" s="7"/>
      <c r="K110" s="7"/>
      <c r="L110" s="7"/>
      <c r="M110" s="1"/>
      <c r="N110" s="1"/>
      <c r="O110" s="7"/>
      <c r="P110" s="7"/>
      <c r="Q110" s="7"/>
      <c r="R110" s="1"/>
      <c r="S110" s="71"/>
      <c r="T110" s="71"/>
      <c r="U110" s="62"/>
    </row>
    <row r="111" spans="1:21" x14ac:dyDescent="0.3">
      <c r="A111" s="1"/>
      <c r="B111" s="1"/>
      <c r="C111" s="1"/>
      <c r="D111" s="1"/>
      <c r="E111" s="7"/>
      <c r="F111" s="7"/>
      <c r="G111" s="7"/>
      <c r="H111" s="7"/>
      <c r="I111" s="7"/>
      <c r="J111" s="7"/>
      <c r="K111" s="7"/>
      <c r="L111" s="7"/>
      <c r="M111" s="1"/>
      <c r="N111" s="1"/>
      <c r="O111" s="7"/>
      <c r="P111" s="7"/>
      <c r="Q111" s="7"/>
      <c r="R111" s="1"/>
      <c r="S111" s="71"/>
      <c r="T111" s="71"/>
      <c r="U111" s="62"/>
    </row>
    <row r="112" spans="1:21" x14ac:dyDescent="0.3">
      <c r="A112" s="1"/>
      <c r="B112" s="1"/>
      <c r="C112" s="1"/>
      <c r="D112" s="1"/>
      <c r="E112" s="7"/>
      <c r="F112" s="7"/>
      <c r="G112" s="7"/>
      <c r="H112" s="7"/>
      <c r="I112" s="7"/>
      <c r="J112" s="7"/>
      <c r="K112" s="7"/>
      <c r="L112" s="7"/>
      <c r="M112" s="1"/>
      <c r="N112" s="1"/>
      <c r="O112" s="7"/>
      <c r="P112" s="7"/>
      <c r="Q112" s="7"/>
      <c r="R112" s="1"/>
      <c r="S112" s="71"/>
      <c r="T112" s="71"/>
      <c r="U112" s="62"/>
    </row>
    <row r="113" spans="1:21" x14ac:dyDescent="0.3">
      <c r="A113" s="1"/>
      <c r="B113" s="1"/>
      <c r="C113" s="1"/>
      <c r="D113" s="1"/>
      <c r="E113" s="7"/>
      <c r="F113" s="7"/>
      <c r="G113" s="7"/>
      <c r="H113" s="7"/>
      <c r="I113" s="7"/>
      <c r="J113" s="7"/>
      <c r="K113" s="7"/>
      <c r="L113" s="7"/>
      <c r="M113" s="1"/>
      <c r="N113" s="1"/>
      <c r="O113" s="7"/>
      <c r="P113" s="7"/>
      <c r="Q113" s="7"/>
      <c r="R113" s="1"/>
      <c r="S113" s="71"/>
      <c r="T113" s="71"/>
      <c r="U113" s="62"/>
    </row>
    <row r="114" spans="1:21" x14ac:dyDescent="0.3">
      <c r="A114" s="1"/>
      <c r="B114" s="1"/>
      <c r="C114" s="1"/>
      <c r="D114" s="1"/>
      <c r="E114" s="7"/>
      <c r="F114" s="7"/>
      <c r="G114" s="7"/>
      <c r="H114" s="7"/>
      <c r="I114" s="7"/>
      <c r="J114" s="7"/>
      <c r="K114" s="7"/>
      <c r="L114" s="7"/>
      <c r="M114" s="1"/>
      <c r="N114" s="1"/>
      <c r="O114" s="7"/>
      <c r="P114" s="7"/>
      <c r="Q114" s="7"/>
      <c r="R114" s="1"/>
      <c r="S114" s="71"/>
      <c r="T114" s="71"/>
      <c r="U114" s="62"/>
    </row>
    <row r="115" spans="1:21" x14ac:dyDescent="0.3">
      <c r="A115" s="1"/>
      <c r="B115" s="1"/>
      <c r="C115" s="1"/>
      <c r="D115" s="1"/>
      <c r="E115" s="7"/>
      <c r="F115" s="7"/>
      <c r="G115" s="7"/>
      <c r="H115" s="7"/>
      <c r="I115" s="7"/>
      <c r="J115" s="7"/>
      <c r="K115" s="7"/>
      <c r="L115" s="7"/>
      <c r="M115" s="1"/>
      <c r="N115" s="1"/>
      <c r="O115" s="7"/>
      <c r="P115" s="7"/>
      <c r="Q115" s="7"/>
      <c r="R115" s="1"/>
      <c r="S115" s="71"/>
      <c r="T115" s="71"/>
      <c r="U115" s="62"/>
    </row>
    <row r="116" spans="1:21" x14ac:dyDescent="0.3">
      <c r="A116" s="1"/>
      <c r="B116" s="1"/>
      <c r="C116" s="1"/>
      <c r="D116" s="1"/>
      <c r="E116" s="7"/>
      <c r="F116" s="7"/>
      <c r="G116" s="7"/>
      <c r="H116" s="7"/>
      <c r="I116" s="7"/>
      <c r="J116" s="7"/>
      <c r="K116" s="7"/>
      <c r="L116" s="7"/>
      <c r="M116" s="1"/>
      <c r="N116" s="1"/>
      <c r="O116" s="7"/>
      <c r="P116" s="7"/>
      <c r="Q116" s="7"/>
      <c r="R116" s="1"/>
      <c r="S116" s="71"/>
      <c r="T116" s="71"/>
      <c r="U116" s="62"/>
    </row>
    <row r="117" spans="1:21" x14ac:dyDescent="0.3">
      <c r="A117" s="1"/>
      <c r="B117" s="1"/>
      <c r="C117" s="1"/>
      <c r="D117" s="1"/>
      <c r="E117" s="7"/>
      <c r="F117" s="7"/>
      <c r="G117" s="7"/>
      <c r="H117" s="7"/>
      <c r="I117" s="7"/>
      <c r="J117" s="7"/>
      <c r="K117" s="7"/>
      <c r="L117" s="7"/>
      <c r="M117" s="1"/>
      <c r="N117" s="1"/>
      <c r="O117" s="7"/>
      <c r="P117" s="7"/>
      <c r="Q117" s="7"/>
      <c r="R117" s="1"/>
      <c r="S117" s="71"/>
      <c r="T117" s="71"/>
      <c r="U117" s="62"/>
    </row>
    <row r="118" spans="1:21" x14ac:dyDescent="0.3">
      <c r="A118" s="1"/>
      <c r="B118" s="1"/>
      <c r="C118" s="1"/>
      <c r="D118" s="1"/>
      <c r="E118" s="7"/>
      <c r="F118" s="7"/>
      <c r="G118" s="7"/>
      <c r="H118" s="7"/>
      <c r="I118" s="7"/>
      <c r="J118" s="7"/>
      <c r="K118" s="7"/>
      <c r="L118" s="7"/>
      <c r="M118" s="1"/>
      <c r="N118" s="1"/>
      <c r="O118" s="7"/>
      <c r="P118" s="7"/>
      <c r="Q118" s="7"/>
      <c r="R118" s="1"/>
      <c r="S118" s="71"/>
      <c r="T118" s="71"/>
      <c r="U118" s="62"/>
    </row>
    <row r="119" spans="1:21" x14ac:dyDescent="0.3">
      <c r="A119" s="1"/>
      <c r="B119" s="1"/>
      <c r="C119" s="1"/>
      <c r="D119" s="1"/>
      <c r="E119" s="7"/>
      <c r="F119" s="7"/>
      <c r="G119" s="7"/>
      <c r="H119" s="7"/>
      <c r="I119" s="7"/>
      <c r="J119" s="7"/>
      <c r="K119" s="7"/>
      <c r="L119" s="7"/>
      <c r="M119" s="1"/>
      <c r="N119" s="1"/>
      <c r="O119" s="7"/>
      <c r="P119" s="7"/>
      <c r="Q119" s="7"/>
      <c r="R119" s="1"/>
      <c r="S119" s="71"/>
      <c r="T119" s="71"/>
      <c r="U119" s="62"/>
    </row>
    <row r="120" spans="1:21" x14ac:dyDescent="0.3">
      <c r="A120" s="1"/>
      <c r="B120" s="1"/>
      <c r="C120" s="1"/>
      <c r="D120" s="1"/>
      <c r="E120" s="7"/>
      <c r="F120" s="7"/>
      <c r="G120" s="7"/>
      <c r="H120" s="7"/>
      <c r="I120" s="7"/>
      <c r="J120" s="7"/>
      <c r="K120" s="7"/>
      <c r="L120" s="7"/>
      <c r="M120" s="1"/>
      <c r="N120" s="1"/>
      <c r="O120" s="7"/>
      <c r="P120" s="7"/>
      <c r="Q120" s="7"/>
      <c r="R120" s="1"/>
      <c r="S120" s="71"/>
      <c r="T120" s="71"/>
      <c r="U120" s="62"/>
    </row>
    <row r="121" spans="1:21" x14ac:dyDescent="0.3">
      <c r="A121" s="1"/>
      <c r="B121" s="1"/>
      <c r="C121" s="1"/>
      <c r="D121" s="1"/>
      <c r="E121" s="7"/>
      <c r="F121" s="7"/>
      <c r="G121" s="7"/>
      <c r="H121" s="7"/>
      <c r="I121" s="7"/>
      <c r="J121" s="7"/>
      <c r="K121" s="7"/>
      <c r="L121" s="7"/>
      <c r="M121" s="1"/>
      <c r="N121" s="1"/>
      <c r="O121" s="7"/>
      <c r="P121" s="7"/>
      <c r="Q121" s="7"/>
      <c r="R121" s="1"/>
      <c r="S121" s="71"/>
      <c r="T121" s="71"/>
      <c r="U121" s="62"/>
    </row>
    <row r="122" spans="1:21" x14ac:dyDescent="0.3">
      <c r="A122" s="1"/>
      <c r="B122" s="1"/>
      <c r="C122" s="1"/>
      <c r="D122" s="1"/>
      <c r="E122" s="7"/>
      <c r="F122" s="7"/>
      <c r="G122" s="7"/>
      <c r="H122" s="7"/>
      <c r="I122" s="7"/>
      <c r="J122" s="7"/>
      <c r="K122" s="7"/>
      <c r="L122" s="7"/>
      <c r="M122" s="1"/>
      <c r="N122" s="1"/>
      <c r="O122" s="7"/>
      <c r="P122" s="7"/>
      <c r="Q122" s="7"/>
      <c r="R122" s="1"/>
      <c r="S122" s="71"/>
      <c r="T122" s="71"/>
      <c r="U122" s="62"/>
    </row>
    <row r="123" spans="1:21" x14ac:dyDescent="0.3">
      <c r="A123" s="1"/>
      <c r="B123" s="1"/>
      <c r="C123" s="1"/>
      <c r="D123" s="1"/>
      <c r="E123" s="7"/>
      <c r="F123" s="7"/>
      <c r="G123" s="7"/>
      <c r="H123" s="7"/>
      <c r="I123" s="7"/>
      <c r="J123" s="7"/>
      <c r="K123" s="7"/>
      <c r="L123" s="7"/>
      <c r="M123" s="1"/>
      <c r="N123" s="1"/>
      <c r="O123" s="7"/>
      <c r="P123" s="7"/>
      <c r="Q123" s="7"/>
      <c r="R123" s="1"/>
      <c r="S123" s="71"/>
      <c r="T123" s="71"/>
      <c r="U123" s="62"/>
    </row>
    <row r="124" spans="1:21" x14ac:dyDescent="0.3">
      <c r="A124" s="1"/>
      <c r="B124" s="1"/>
      <c r="C124" s="1"/>
      <c r="D124" s="1"/>
      <c r="E124" s="7"/>
      <c r="F124" s="7"/>
      <c r="G124" s="7"/>
      <c r="H124" s="7"/>
      <c r="I124" s="7"/>
      <c r="J124" s="7"/>
      <c r="K124" s="7"/>
      <c r="L124" s="7"/>
      <c r="M124" s="1"/>
      <c r="N124" s="1"/>
      <c r="O124" s="7"/>
      <c r="P124" s="7"/>
      <c r="Q124" s="7"/>
      <c r="R124" s="1"/>
      <c r="S124" s="71"/>
      <c r="T124" s="71"/>
      <c r="U124" s="62"/>
    </row>
    <row r="125" spans="1:21" x14ac:dyDescent="0.3">
      <c r="A125" s="1"/>
      <c r="B125" s="1"/>
      <c r="C125" s="1"/>
      <c r="D125" s="1"/>
      <c r="E125" s="7"/>
      <c r="F125" s="7"/>
      <c r="G125" s="7"/>
      <c r="H125" s="7"/>
      <c r="I125" s="7"/>
      <c r="J125" s="7"/>
      <c r="K125" s="7"/>
      <c r="L125" s="7"/>
      <c r="M125" s="1"/>
      <c r="N125" s="1"/>
      <c r="O125" s="7"/>
      <c r="P125" s="7"/>
      <c r="Q125" s="7"/>
      <c r="R125" s="1"/>
      <c r="S125" s="71"/>
      <c r="T125" s="71"/>
      <c r="U125" s="62"/>
    </row>
    <row r="126" spans="1:21" x14ac:dyDescent="0.3">
      <c r="A126" s="1"/>
      <c r="B126" s="1"/>
      <c r="C126" s="1"/>
      <c r="D126" s="1"/>
      <c r="E126" s="7"/>
      <c r="F126" s="7"/>
      <c r="G126" s="7"/>
      <c r="H126" s="7"/>
      <c r="I126" s="7"/>
      <c r="J126" s="7"/>
      <c r="K126" s="7"/>
      <c r="L126" s="7"/>
      <c r="M126" s="1"/>
      <c r="N126" s="1"/>
      <c r="O126" s="7"/>
      <c r="P126" s="7"/>
      <c r="Q126" s="7"/>
      <c r="R126" s="1"/>
      <c r="S126" s="71"/>
      <c r="T126" s="71"/>
      <c r="U126" s="62"/>
    </row>
    <row r="127" spans="1:21" x14ac:dyDescent="0.3">
      <c r="A127" s="1"/>
      <c r="B127" s="1"/>
      <c r="C127" s="1"/>
      <c r="D127" s="1"/>
      <c r="E127" s="7"/>
      <c r="F127" s="7"/>
      <c r="G127" s="7"/>
      <c r="H127" s="7"/>
      <c r="I127" s="7"/>
      <c r="J127" s="7"/>
      <c r="K127" s="7"/>
      <c r="L127" s="7"/>
      <c r="M127" s="1"/>
      <c r="N127" s="1"/>
      <c r="O127" s="7"/>
      <c r="P127" s="7"/>
      <c r="Q127" s="7"/>
      <c r="R127" s="1"/>
      <c r="S127" s="71"/>
      <c r="T127" s="71"/>
      <c r="U127" s="62"/>
    </row>
    <row r="128" spans="1:21" x14ac:dyDescent="0.3">
      <c r="A128" s="1"/>
      <c r="B128" s="1"/>
      <c r="C128" s="1"/>
      <c r="D128" s="1"/>
      <c r="E128" s="7"/>
      <c r="F128" s="7"/>
      <c r="G128" s="7"/>
      <c r="H128" s="7"/>
      <c r="I128" s="7"/>
      <c r="J128" s="7"/>
      <c r="K128" s="7"/>
      <c r="L128" s="7"/>
      <c r="M128" s="1"/>
      <c r="N128" s="1"/>
      <c r="O128" s="7"/>
      <c r="P128" s="7"/>
      <c r="Q128" s="7"/>
      <c r="R128" s="1"/>
      <c r="S128" s="71"/>
      <c r="T128" s="71"/>
      <c r="U128" s="62"/>
    </row>
    <row r="129" spans="1:21" x14ac:dyDescent="0.3">
      <c r="A129" s="1"/>
      <c r="B129" s="1"/>
      <c r="C129" s="1"/>
      <c r="D129" s="1"/>
      <c r="E129" s="7"/>
      <c r="F129" s="7"/>
      <c r="G129" s="7"/>
      <c r="H129" s="7"/>
      <c r="I129" s="7"/>
      <c r="J129" s="7"/>
      <c r="K129" s="7"/>
      <c r="L129" s="7"/>
      <c r="M129" s="1"/>
      <c r="N129" s="1"/>
      <c r="O129" s="7"/>
      <c r="P129" s="7"/>
      <c r="Q129" s="7"/>
      <c r="R129" s="1"/>
      <c r="S129" s="71"/>
      <c r="T129" s="71"/>
      <c r="U129" s="62"/>
    </row>
    <row r="130" spans="1:21" x14ac:dyDescent="0.3">
      <c r="A130" s="1"/>
      <c r="B130" s="1"/>
      <c r="C130" s="1"/>
      <c r="D130" s="1"/>
      <c r="E130" s="7"/>
      <c r="F130" s="7"/>
      <c r="G130" s="7"/>
      <c r="H130" s="7"/>
      <c r="I130" s="7"/>
      <c r="J130" s="7"/>
      <c r="K130" s="7"/>
      <c r="L130" s="7"/>
      <c r="M130" s="1"/>
      <c r="N130" s="1"/>
      <c r="O130" s="7"/>
      <c r="P130" s="7"/>
      <c r="Q130" s="7"/>
      <c r="R130" s="1"/>
      <c r="S130" s="71"/>
      <c r="T130" s="71"/>
      <c r="U130" s="62"/>
    </row>
    <row r="131" spans="1:21" x14ac:dyDescent="0.3">
      <c r="A131" s="1"/>
      <c r="B131" s="1"/>
      <c r="C131" s="1"/>
      <c r="D131" s="1"/>
      <c r="E131" s="7"/>
      <c r="F131" s="7"/>
      <c r="G131" s="7"/>
      <c r="H131" s="7"/>
      <c r="I131" s="7"/>
      <c r="J131" s="7"/>
      <c r="K131" s="7"/>
      <c r="L131" s="7"/>
      <c r="M131" s="1"/>
      <c r="N131" s="1"/>
      <c r="O131" s="7"/>
      <c r="P131" s="7"/>
      <c r="Q131" s="7"/>
      <c r="R131" s="1"/>
      <c r="S131" s="71"/>
      <c r="T131" s="71"/>
      <c r="U131" s="62"/>
    </row>
    <row r="132" spans="1:21" x14ac:dyDescent="0.3">
      <c r="A132" s="1"/>
      <c r="B132" s="1"/>
      <c r="C132" s="1"/>
      <c r="D132" s="1"/>
      <c r="E132" s="7"/>
      <c r="F132" s="7"/>
      <c r="G132" s="7"/>
      <c r="H132" s="7"/>
      <c r="I132" s="7"/>
      <c r="J132" s="7"/>
      <c r="K132" s="7"/>
      <c r="L132" s="7"/>
      <c r="M132" s="1"/>
      <c r="N132" s="1"/>
      <c r="O132" s="7"/>
      <c r="P132" s="7"/>
      <c r="Q132" s="7"/>
      <c r="R132" s="1"/>
      <c r="S132" s="71"/>
      <c r="T132" s="71"/>
      <c r="U132" s="62"/>
    </row>
    <row r="133" spans="1:21" ht="16.5" customHeight="1" x14ac:dyDescent="0.3">
      <c r="A133" s="1"/>
      <c r="B133" s="1"/>
      <c r="C133" s="1"/>
      <c r="D133" s="1"/>
      <c r="E133" s="7"/>
      <c r="F133" s="7"/>
      <c r="G133" s="7"/>
      <c r="H133" s="7"/>
      <c r="I133" s="7"/>
      <c r="J133" s="7"/>
      <c r="K133" s="7"/>
      <c r="L133" s="7"/>
      <c r="M133" s="1"/>
      <c r="N133" s="1"/>
      <c r="O133" s="7"/>
      <c r="P133" s="7"/>
      <c r="Q133" s="7"/>
      <c r="R133" s="1"/>
      <c r="S133" s="71"/>
      <c r="T133" s="71"/>
      <c r="U133" s="62"/>
    </row>
    <row r="134" spans="1:21" x14ac:dyDescent="0.3">
      <c r="A134" s="1"/>
      <c r="B134" s="1"/>
      <c r="C134" s="1"/>
      <c r="D134" s="1"/>
      <c r="E134" s="7"/>
      <c r="F134" s="7"/>
      <c r="G134" s="7"/>
      <c r="H134" s="7"/>
      <c r="I134" s="7"/>
      <c r="J134" s="7"/>
      <c r="K134" s="7"/>
      <c r="L134" s="7"/>
      <c r="M134" s="1"/>
      <c r="N134" s="1"/>
      <c r="O134" s="7"/>
      <c r="P134" s="7"/>
      <c r="Q134" s="7"/>
      <c r="R134" s="1"/>
      <c r="S134" s="71"/>
      <c r="T134" s="71"/>
      <c r="U134" s="62"/>
    </row>
    <row r="135" spans="1:21" ht="16.5" customHeight="1" x14ac:dyDescent="0.3">
      <c r="A135" s="1"/>
      <c r="B135" s="1"/>
      <c r="C135" s="1"/>
      <c r="D135" s="1"/>
      <c r="E135" s="7"/>
      <c r="F135" s="7"/>
      <c r="G135" s="7"/>
      <c r="H135" s="7"/>
      <c r="I135" s="7"/>
      <c r="J135" s="7"/>
      <c r="K135" s="7"/>
      <c r="L135" s="7"/>
      <c r="M135" s="1"/>
      <c r="N135" s="1"/>
      <c r="O135" s="7"/>
      <c r="P135" s="7"/>
      <c r="Q135" s="7"/>
      <c r="R135" s="1"/>
      <c r="S135" s="71"/>
      <c r="T135" s="71"/>
      <c r="U135" s="62"/>
    </row>
    <row r="136" spans="1:21" ht="16.5" customHeight="1" x14ac:dyDescent="0.3">
      <c r="A136" s="1"/>
      <c r="B136" s="1"/>
      <c r="C136" s="1"/>
      <c r="D136" s="1"/>
      <c r="E136" s="7"/>
      <c r="F136" s="7"/>
      <c r="G136" s="7"/>
      <c r="H136" s="7"/>
      <c r="I136" s="7"/>
      <c r="J136" s="7"/>
      <c r="K136" s="7"/>
      <c r="L136" s="7"/>
      <c r="M136" s="1"/>
      <c r="N136" s="1"/>
      <c r="O136" s="7"/>
      <c r="P136" s="7"/>
      <c r="Q136" s="7"/>
      <c r="R136" s="1"/>
      <c r="S136" s="71"/>
      <c r="T136" s="71"/>
      <c r="U136" s="62"/>
    </row>
    <row r="137" spans="1:21" ht="16.5" customHeight="1" x14ac:dyDescent="0.3">
      <c r="A137" s="1"/>
      <c r="B137" s="1"/>
      <c r="C137" s="1"/>
      <c r="D137" s="1"/>
      <c r="E137" s="7"/>
      <c r="F137" s="7"/>
      <c r="G137" s="7"/>
      <c r="H137" s="7"/>
      <c r="I137" s="7"/>
      <c r="J137" s="7"/>
      <c r="K137" s="7"/>
      <c r="L137" s="7"/>
      <c r="M137" s="1"/>
      <c r="N137" s="1"/>
      <c r="O137" s="7"/>
      <c r="P137" s="7"/>
      <c r="Q137" s="7"/>
      <c r="R137" s="1"/>
      <c r="S137" s="71"/>
      <c r="T137" s="71"/>
      <c r="U137" s="62"/>
    </row>
    <row r="138" spans="1:21" x14ac:dyDescent="0.3">
      <c r="A138" s="1"/>
      <c r="B138" s="1"/>
      <c r="C138" s="1"/>
      <c r="D138" s="1"/>
      <c r="E138" s="7"/>
      <c r="F138" s="7"/>
      <c r="G138" s="7"/>
      <c r="H138" s="7"/>
      <c r="I138" s="7"/>
      <c r="J138" s="7"/>
      <c r="K138" s="7"/>
      <c r="L138" s="7"/>
      <c r="M138" s="1"/>
      <c r="N138" s="1"/>
      <c r="O138" s="7"/>
      <c r="P138" s="7"/>
      <c r="Q138" s="7"/>
      <c r="R138" s="1"/>
      <c r="S138" s="71"/>
      <c r="T138" s="71"/>
      <c r="U138" s="62"/>
    </row>
    <row r="139" spans="1:21" x14ac:dyDescent="0.3">
      <c r="A139" s="1"/>
      <c r="B139" s="1"/>
      <c r="C139" s="1"/>
      <c r="D139" s="1"/>
      <c r="E139" s="7"/>
      <c r="F139" s="7"/>
      <c r="G139" s="7"/>
      <c r="H139" s="7"/>
      <c r="I139" s="7"/>
      <c r="J139" s="7"/>
      <c r="K139" s="7"/>
      <c r="L139" s="7"/>
      <c r="M139" s="1"/>
      <c r="N139" s="1"/>
      <c r="O139" s="7"/>
      <c r="P139" s="7"/>
      <c r="Q139" s="7"/>
      <c r="R139" s="1"/>
      <c r="S139" s="71"/>
      <c r="T139" s="71"/>
      <c r="U139" s="62"/>
    </row>
  </sheetData>
  <autoFilter ref="A8:U65" xr:uid="{00000000-0009-0000-0000-000002000000}"/>
  <mergeCells count="24">
    <mergeCell ref="A65:B65"/>
    <mergeCell ref="A4:X4"/>
    <mergeCell ref="W7:W8"/>
    <mergeCell ref="X7:X8"/>
    <mergeCell ref="A9:A64"/>
    <mergeCell ref="B9:B32"/>
    <mergeCell ref="C33:D33"/>
    <mergeCell ref="C52:D52"/>
    <mergeCell ref="C9:D9"/>
    <mergeCell ref="A7:A8"/>
    <mergeCell ref="B7:B8"/>
    <mergeCell ref="C7:C8"/>
    <mergeCell ref="D7:D8"/>
    <mergeCell ref="C42:D42"/>
    <mergeCell ref="B33:B41"/>
    <mergeCell ref="B42:B51"/>
    <mergeCell ref="B52:B62"/>
    <mergeCell ref="A2:X2"/>
    <mergeCell ref="H7:L7"/>
    <mergeCell ref="S7:S8"/>
    <mergeCell ref="T7:T8"/>
    <mergeCell ref="M7:R7"/>
    <mergeCell ref="U7:V7"/>
    <mergeCell ref="E7:G7"/>
  </mergeCells>
  <phoneticPr fontId="1" type="noConversion"/>
  <pageMargins left="0.25" right="0.25" top="0.75" bottom="0.75" header="0.3" footer="0.3"/>
  <pageSetup paperSize="8" scale="66" fitToHeight="0" orientation="landscape" r:id="rId1"/>
  <rowBreaks count="1" manualBreakCount="1">
    <brk id="32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삼척(전입)</vt:lpstr>
      <vt:lpstr>삼척(전출(삼척-&gt;타캠퍼스))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기련</cp:lastModifiedBy>
  <cp:lastPrinted>2019-10-15T08:28:32Z</cp:lastPrinted>
  <dcterms:created xsi:type="dcterms:W3CDTF">2015-10-22T08:06:00Z</dcterms:created>
  <dcterms:modified xsi:type="dcterms:W3CDTF">2026-10-19T02:14:08Z</dcterms:modified>
</cp:coreProperties>
</file>